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STEM\Bayer\2019-2020\Toolkit\Updated resources\"/>
    </mc:Choice>
  </mc:AlternateContent>
  <xr:revisionPtr revIDLastSave="0" documentId="13_ncr:1_{74BB47BF-82FC-43D6-A904-F4B0E6E93B21}" xr6:coauthVersionLast="44" xr6:coauthVersionMax="44" xr10:uidLastSave="{00000000-0000-0000-0000-000000000000}"/>
  <bookViews>
    <workbookView xWindow="-120" yWindow="-120" windowWidth="24240" windowHeight="13140" activeTab="1" xr2:uid="{00000000-000D-0000-FFFF-FFFF00000000}"/>
  </bookViews>
  <sheets>
    <sheet name="Instructions " sheetId="19" r:id="rId1"/>
    <sheet name="Select Activities(1) " sheetId="14" r:id="rId2"/>
    <sheet name=" Materials Needed (2)" sheetId="17" r:id="rId3"/>
    <sheet name="Suggested Shopping List (3)" sheetId="15" r:id="rId4"/>
    <sheet name=" Detailed Materials &amp; Links (4)"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53" i="1" l="1"/>
  <c r="AL24" i="1"/>
  <c r="AG28" i="1"/>
  <c r="AL54" i="1"/>
  <c r="AL25" i="1"/>
  <c r="AL23" i="1"/>
  <c r="AA7" i="1"/>
  <c r="Y14" i="1"/>
  <c r="U9" i="1"/>
  <c r="W54" i="1"/>
  <c r="S54" i="1"/>
  <c r="O54" i="1"/>
  <c r="K25" i="1"/>
  <c r="K48" i="1"/>
  <c r="I16" i="1"/>
  <c r="E7" i="1"/>
  <c r="O48" i="1"/>
  <c r="AL3" i="1"/>
  <c r="Y54" i="1" l="1"/>
  <c r="M54" i="1"/>
  <c r="M48" i="1"/>
  <c r="I48" i="1"/>
  <c r="K54" i="1" l="1"/>
  <c r="G10" i="1"/>
  <c r="G54" i="1"/>
  <c r="E54" i="1"/>
  <c r="AG54" i="1"/>
  <c r="AC54" i="1"/>
  <c r="AA54" i="1"/>
  <c r="U54" i="1"/>
  <c r="I54" i="1"/>
  <c r="C54" i="1"/>
  <c r="E19" i="1"/>
  <c r="AG53" i="1"/>
  <c r="AC53" i="1"/>
  <c r="AA53" i="1"/>
  <c r="Y53" i="1"/>
  <c r="W53" i="1"/>
  <c r="U53" i="1"/>
  <c r="S53" i="1"/>
  <c r="Q53" i="1"/>
  <c r="Q54" i="1"/>
  <c r="O53" i="1"/>
  <c r="M53" i="1"/>
  <c r="E53" i="1"/>
  <c r="K53" i="1"/>
  <c r="I53" i="1"/>
  <c r="G53" i="1"/>
  <c r="C53" i="1"/>
  <c r="C9" i="1"/>
  <c r="Y10" i="1" l="1"/>
  <c r="Y6" i="1"/>
  <c r="Y40" i="1"/>
  <c r="AA42" i="1"/>
  <c r="AA41" i="1"/>
  <c r="AG24" i="1" l="1"/>
  <c r="AG10" i="1"/>
  <c r="AG38" i="1"/>
  <c r="AE10" i="1"/>
  <c r="AE23" i="1"/>
  <c r="AE50" i="1"/>
  <c r="AE52" i="1"/>
  <c r="AC49" i="1"/>
  <c r="AC46" i="1"/>
  <c r="AC24" i="1"/>
  <c r="AC23" i="1"/>
  <c r="W38" i="1"/>
  <c r="W23" i="1"/>
  <c r="W26" i="1"/>
  <c r="W10" i="1"/>
  <c r="U24" i="1"/>
  <c r="U13" i="1"/>
  <c r="U10" i="1"/>
  <c r="U6" i="1"/>
  <c r="S24" i="1"/>
  <c r="S23" i="1"/>
  <c r="S11" i="1"/>
  <c r="S10" i="1"/>
  <c r="Q30" i="1"/>
  <c r="Q24" i="1"/>
  <c r="M6" i="1"/>
  <c r="M27" i="1"/>
  <c r="K26" i="1"/>
  <c r="K24" i="1"/>
  <c r="K23" i="1"/>
  <c r="K19" i="1"/>
  <c r="K11" i="1"/>
  <c r="K10" i="1"/>
  <c r="I19" i="1"/>
  <c r="I18" i="1"/>
  <c r="G13" i="1"/>
  <c r="E11" i="1"/>
  <c r="E10" i="1"/>
  <c r="C6" i="1"/>
  <c r="E4" i="1"/>
  <c r="E5" i="1"/>
  <c r="E6" i="1"/>
  <c r="E8" i="1"/>
  <c r="E9" i="1"/>
  <c r="E12" i="1"/>
  <c r="E13" i="1"/>
  <c r="E14" i="1"/>
  <c r="E15" i="1"/>
  <c r="E16" i="1"/>
  <c r="E17" i="1"/>
  <c r="E18"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3" i="1"/>
  <c r="AG4" i="1"/>
  <c r="AG5" i="1"/>
  <c r="AG6" i="1"/>
  <c r="AG7" i="1"/>
  <c r="AG8" i="1"/>
  <c r="AG9" i="1"/>
  <c r="AG11" i="1"/>
  <c r="AG12" i="1"/>
  <c r="AG13" i="1"/>
  <c r="AG14" i="1"/>
  <c r="AG15" i="1"/>
  <c r="AG16" i="1"/>
  <c r="AG17" i="1"/>
  <c r="AG18" i="1"/>
  <c r="AG19" i="1"/>
  <c r="AG20" i="1"/>
  <c r="AG21" i="1"/>
  <c r="AG22" i="1"/>
  <c r="AG23" i="1"/>
  <c r="AG25" i="1"/>
  <c r="AG26" i="1"/>
  <c r="AG27" i="1"/>
  <c r="AG29" i="1"/>
  <c r="AG30" i="1"/>
  <c r="AG31" i="1"/>
  <c r="AG32" i="1"/>
  <c r="AG33" i="1"/>
  <c r="AG34" i="1"/>
  <c r="AG35" i="1"/>
  <c r="AG36" i="1"/>
  <c r="AG37" i="1"/>
  <c r="AG39" i="1"/>
  <c r="AG40" i="1"/>
  <c r="AG41" i="1"/>
  <c r="AG42" i="1"/>
  <c r="AG43" i="1"/>
  <c r="AG44" i="1"/>
  <c r="AG45" i="1"/>
  <c r="AG46" i="1"/>
  <c r="AG47" i="1"/>
  <c r="AG48" i="1"/>
  <c r="AG49" i="1"/>
  <c r="AG50" i="1"/>
  <c r="AG51" i="1"/>
  <c r="AG52" i="1"/>
  <c r="AG3" i="1"/>
  <c r="AE4" i="1"/>
  <c r="AE54" i="1" s="1"/>
  <c r="AH54" i="1" s="1"/>
  <c r="AI54" i="1" s="1"/>
  <c r="B53" i="15" s="1"/>
  <c r="D53" i="15" s="1"/>
  <c r="AE5" i="1"/>
  <c r="AE6" i="1"/>
  <c r="AE7" i="1"/>
  <c r="AE8" i="1"/>
  <c r="AE9" i="1"/>
  <c r="AE11" i="1"/>
  <c r="AE12" i="1"/>
  <c r="AE13" i="1"/>
  <c r="AE14" i="1"/>
  <c r="AE15" i="1"/>
  <c r="AE16" i="1"/>
  <c r="AE17" i="1"/>
  <c r="AE18" i="1"/>
  <c r="AE19" i="1"/>
  <c r="AE20" i="1"/>
  <c r="AE21" i="1"/>
  <c r="AE22"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1" i="1"/>
  <c r="AE3" i="1"/>
  <c r="AE53" i="1" s="1"/>
  <c r="AH53" i="1" s="1"/>
  <c r="AC4" i="1"/>
  <c r="AC5" i="1"/>
  <c r="AC6" i="1"/>
  <c r="AC7" i="1"/>
  <c r="AC8" i="1"/>
  <c r="AC9" i="1"/>
  <c r="AC10" i="1"/>
  <c r="AC11" i="1"/>
  <c r="AC12" i="1"/>
  <c r="AC13" i="1"/>
  <c r="AC14" i="1"/>
  <c r="AC15" i="1"/>
  <c r="AC16" i="1"/>
  <c r="AC17" i="1"/>
  <c r="AC18" i="1"/>
  <c r="AC19" i="1"/>
  <c r="AC20" i="1"/>
  <c r="AC21" i="1"/>
  <c r="AC22" i="1"/>
  <c r="AC25" i="1"/>
  <c r="AC26" i="1"/>
  <c r="AC27" i="1"/>
  <c r="AC28" i="1"/>
  <c r="AC29" i="1"/>
  <c r="AC30" i="1"/>
  <c r="AC31" i="1"/>
  <c r="AC32" i="1"/>
  <c r="AC33" i="1"/>
  <c r="AC34" i="1"/>
  <c r="AC35" i="1"/>
  <c r="AC36" i="1"/>
  <c r="AC37" i="1"/>
  <c r="AC38" i="1"/>
  <c r="AC39" i="1"/>
  <c r="AC40" i="1"/>
  <c r="AC41" i="1"/>
  <c r="AC42" i="1"/>
  <c r="AC43" i="1"/>
  <c r="AC44" i="1"/>
  <c r="AC45" i="1"/>
  <c r="AC47" i="1"/>
  <c r="AC48" i="1"/>
  <c r="AC50" i="1"/>
  <c r="AC51" i="1"/>
  <c r="AC52" i="1"/>
  <c r="AC3" i="1"/>
  <c r="AA4" i="1"/>
  <c r="AA5" i="1"/>
  <c r="AA6"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3" i="1"/>
  <c r="AA44" i="1"/>
  <c r="AA45" i="1"/>
  <c r="AA46" i="1"/>
  <c r="AA47" i="1"/>
  <c r="AA48" i="1"/>
  <c r="AA49" i="1"/>
  <c r="AA50" i="1"/>
  <c r="AA51" i="1"/>
  <c r="AA52" i="1"/>
  <c r="AA3" i="1"/>
  <c r="Y4" i="1"/>
  <c r="Y5" i="1"/>
  <c r="Y7" i="1"/>
  <c r="Y8" i="1"/>
  <c r="Y9" i="1"/>
  <c r="Y11" i="1"/>
  <c r="Y12" i="1"/>
  <c r="Y13" i="1"/>
  <c r="Y15" i="1"/>
  <c r="Y16" i="1"/>
  <c r="Y17" i="1"/>
  <c r="Y18" i="1"/>
  <c r="Y19" i="1"/>
  <c r="Y20" i="1"/>
  <c r="Y21" i="1"/>
  <c r="Y22" i="1"/>
  <c r="Y23" i="1"/>
  <c r="Y24" i="1"/>
  <c r="Y25" i="1"/>
  <c r="Y26" i="1"/>
  <c r="Y27" i="1"/>
  <c r="Y28" i="1"/>
  <c r="Y29" i="1"/>
  <c r="Y30" i="1"/>
  <c r="Y31" i="1"/>
  <c r="Y32" i="1"/>
  <c r="Y33" i="1"/>
  <c r="Y34" i="1"/>
  <c r="Y35" i="1"/>
  <c r="Y36" i="1"/>
  <c r="Y37" i="1"/>
  <c r="Y38" i="1"/>
  <c r="Y39" i="1"/>
  <c r="Y41" i="1"/>
  <c r="Y42" i="1"/>
  <c r="Y43" i="1"/>
  <c r="Y44" i="1"/>
  <c r="Y45" i="1"/>
  <c r="Y46" i="1"/>
  <c r="Y47" i="1"/>
  <c r="Y48" i="1"/>
  <c r="Y49" i="1"/>
  <c r="Y50" i="1"/>
  <c r="Y51" i="1"/>
  <c r="Y52" i="1"/>
  <c r="Y3" i="1"/>
  <c r="W4" i="1"/>
  <c r="W5" i="1"/>
  <c r="W6" i="1"/>
  <c r="W7" i="1"/>
  <c r="W8" i="1"/>
  <c r="W9" i="1"/>
  <c r="W11" i="1"/>
  <c r="W12" i="1"/>
  <c r="W13" i="1"/>
  <c r="W14" i="1"/>
  <c r="W15" i="1"/>
  <c r="W16" i="1"/>
  <c r="W17" i="1"/>
  <c r="W18" i="1"/>
  <c r="W19" i="1"/>
  <c r="W20" i="1"/>
  <c r="W21" i="1"/>
  <c r="W22" i="1"/>
  <c r="W24" i="1"/>
  <c r="W25" i="1"/>
  <c r="W27" i="1"/>
  <c r="W28" i="1"/>
  <c r="W29" i="1"/>
  <c r="W30" i="1"/>
  <c r="W31" i="1"/>
  <c r="W32" i="1"/>
  <c r="W33" i="1"/>
  <c r="W34" i="1"/>
  <c r="W35" i="1"/>
  <c r="W36" i="1"/>
  <c r="W37" i="1"/>
  <c r="W39" i="1"/>
  <c r="W40" i="1"/>
  <c r="W41" i="1"/>
  <c r="W42" i="1"/>
  <c r="W43" i="1"/>
  <c r="W44" i="1"/>
  <c r="W45" i="1"/>
  <c r="W46" i="1"/>
  <c r="W47" i="1"/>
  <c r="W48" i="1"/>
  <c r="W49" i="1"/>
  <c r="W50" i="1"/>
  <c r="W51" i="1"/>
  <c r="W52" i="1"/>
  <c r="W3" i="1"/>
  <c r="U3" i="1"/>
  <c r="U4" i="1"/>
  <c r="U5" i="1"/>
  <c r="U7" i="1"/>
  <c r="U8" i="1"/>
  <c r="U11" i="1"/>
  <c r="U12" i="1"/>
  <c r="U14" i="1"/>
  <c r="U15" i="1"/>
  <c r="U16" i="1"/>
  <c r="U17" i="1"/>
  <c r="U18" i="1"/>
  <c r="U19" i="1"/>
  <c r="U20" i="1"/>
  <c r="U21" i="1"/>
  <c r="U22" i="1"/>
  <c r="U23"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S4" i="1"/>
  <c r="S5" i="1"/>
  <c r="S6" i="1"/>
  <c r="S7" i="1"/>
  <c r="S8" i="1"/>
  <c r="S9" i="1"/>
  <c r="S12" i="1"/>
  <c r="S13" i="1"/>
  <c r="S14" i="1"/>
  <c r="S15" i="1"/>
  <c r="S16" i="1"/>
  <c r="S17" i="1"/>
  <c r="S18" i="1"/>
  <c r="S19" i="1"/>
  <c r="S20" i="1"/>
  <c r="S21" i="1"/>
  <c r="S22"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3" i="1"/>
  <c r="Q4" i="1"/>
  <c r="Q5" i="1"/>
  <c r="Q6" i="1"/>
  <c r="Q7" i="1"/>
  <c r="Q8" i="1"/>
  <c r="Q9" i="1"/>
  <c r="Q10" i="1"/>
  <c r="Q11" i="1"/>
  <c r="Q12" i="1"/>
  <c r="Q13" i="1"/>
  <c r="Q14" i="1"/>
  <c r="Q15" i="1"/>
  <c r="Q16" i="1"/>
  <c r="Q17" i="1"/>
  <c r="Q18" i="1"/>
  <c r="Q19" i="1"/>
  <c r="Q20" i="1"/>
  <c r="Q21" i="1"/>
  <c r="Q22" i="1"/>
  <c r="Q23" i="1"/>
  <c r="Q25" i="1"/>
  <c r="Q26" i="1"/>
  <c r="Q27" i="1"/>
  <c r="Q28" i="1"/>
  <c r="Q29" i="1"/>
  <c r="Q31" i="1"/>
  <c r="Q32" i="1"/>
  <c r="Q33" i="1"/>
  <c r="Q34" i="1"/>
  <c r="Q35" i="1"/>
  <c r="Q36" i="1"/>
  <c r="Q37" i="1"/>
  <c r="Q38" i="1"/>
  <c r="Q39" i="1"/>
  <c r="Q40" i="1"/>
  <c r="Q41" i="1"/>
  <c r="Q42" i="1"/>
  <c r="Q43" i="1"/>
  <c r="Q44" i="1"/>
  <c r="Q45" i="1"/>
  <c r="Q46" i="1"/>
  <c r="Q47" i="1"/>
  <c r="Q48" i="1"/>
  <c r="Q49" i="1"/>
  <c r="Q50" i="1"/>
  <c r="Q51" i="1"/>
  <c r="Q52" i="1"/>
  <c r="Q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9" i="1"/>
  <c r="O50" i="1"/>
  <c r="O51" i="1"/>
  <c r="O52" i="1"/>
  <c r="O3" i="1"/>
  <c r="M4" i="1"/>
  <c r="M5" i="1"/>
  <c r="M7" i="1"/>
  <c r="M8" i="1"/>
  <c r="M9" i="1"/>
  <c r="M10" i="1"/>
  <c r="M11" i="1"/>
  <c r="M12" i="1"/>
  <c r="M13" i="1"/>
  <c r="M14" i="1"/>
  <c r="M15" i="1"/>
  <c r="M16" i="1"/>
  <c r="M17" i="1"/>
  <c r="M18" i="1"/>
  <c r="M19" i="1"/>
  <c r="M20" i="1"/>
  <c r="M21" i="1"/>
  <c r="M22" i="1"/>
  <c r="M23" i="1"/>
  <c r="M24" i="1"/>
  <c r="M25" i="1"/>
  <c r="M26" i="1"/>
  <c r="M29" i="1"/>
  <c r="M30" i="1"/>
  <c r="M31" i="1"/>
  <c r="M32" i="1"/>
  <c r="M33" i="1"/>
  <c r="M34" i="1"/>
  <c r="M35" i="1"/>
  <c r="M36" i="1"/>
  <c r="M37" i="1"/>
  <c r="M38" i="1"/>
  <c r="M39" i="1"/>
  <c r="M40" i="1"/>
  <c r="M41" i="1"/>
  <c r="M42" i="1"/>
  <c r="M43" i="1"/>
  <c r="M44" i="1"/>
  <c r="M45" i="1"/>
  <c r="M46" i="1"/>
  <c r="M47" i="1"/>
  <c r="M49" i="1"/>
  <c r="M50" i="1"/>
  <c r="M51" i="1"/>
  <c r="M52" i="1"/>
  <c r="M3" i="1"/>
  <c r="K4" i="1"/>
  <c r="K5" i="1"/>
  <c r="K6" i="1"/>
  <c r="K7" i="1"/>
  <c r="K8" i="1"/>
  <c r="K9" i="1"/>
  <c r="K12" i="1"/>
  <c r="K13" i="1"/>
  <c r="K14" i="1"/>
  <c r="K15" i="1"/>
  <c r="K16" i="1"/>
  <c r="K17" i="1"/>
  <c r="K18" i="1"/>
  <c r="K20" i="1"/>
  <c r="K21" i="1"/>
  <c r="K22" i="1"/>
  <c r="K27" i="1"/>
  <c r="K28" i="1"/>
  <c r="K29" i="1"/>
  <c r="K30" i="1"/>
  <c r="K31" i="1"/>
  <c r="K32" i="1"/>
  <c r="K33" i="1"/>
  <c r="K34" i="1"/>
  <c r="K35" i="1"/>
  <c r="K36" i="1"/>
  <c r="K37" i="1"/>
  <c r="K38" i="1"/>
  <c r="K39" i="1"/>
  <c r="K40" i="1"/>
  <c r="K41" i="1"/>
  <c r="K42" i="1"/>
  <c r="K43" i="1"/>
  <c r="K44" i="1"/>
  <c r="K45" i="1"/>
  <c r="K46" i="1"/>
  <c r="K47" i="1"/>
  <c r="K49" i="1"/>
  <c r="K50" i="1"/>
  <c r="K51" i="1"/>
  <c r="K52" i="1"/>
  <c r="K3" i="1"/>
  <c r="I4" i="1"/>
  <c r="I5" i="1"/>
  <c r="I6" i="1"/>
  <c r="I7" i="1"/>
  <c r="I8" i="1"/>
  <c r="I9" i="1"/>
  <c r="I10" i="1"/>
  <c r="I11" i="1"/>
  <c r="I12" i="1"/>
  <c r="I13" i="1"/>
  <c r="I14" i="1"/>
  <c r="I15" i="1"/>
  <c r="I17"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9" i="1"/>
  <c r="I50" i="1"/>
  <c r="I51" i="1"/>
  <c r="I52" i="1"/>
  <c r="I3" i="1"/>
  <c r="G12" i="1"/>
  <c r="G4" i="1"/>
  <c r="G5" i="1"/>
  <c r="G6" i="1"/>
  <c r="G7" i="1"/>
  <c r="G8" i="1"/>
  <c r="G9" i="1"/>
  <c r="G11"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3" i="1"/>
  <c r="C3" i="1"/>
  <c r="C4" i="1"/>
  <c r="C39" i="1"/>
  <c r="C40" i="1"/>
  <c r="C41" i="1"/>
  <c r="C42" i="1"/>
  <c r="C43" i="1"/>
  <c r="C44" i="1"/>
  <c r="C45" i="1"/>
  <c r="C46" i="1"/>
  <c r="C47" i="1"/>
  <c r="C48" i="1"/>
  <c r="C49" i="1"/>
  <c r="C50" i="1"/>
  <c r="C51" i="1"/>
  <c r="C52" i="1"/>
  <c r="C21" i="1"/>
  <c r="C22" i="1"/>
  <c r="C23" i="1"/>
  <c r="C24" i="1"/>
  <c r="C25" i="1"/>
  <c r="C26" i="1"/>
  <c r="C27" i="1"/>
  <c r="C28" i="1"/>
  <c r="C29" i="1"/>
  <c r="C30" i="1"/>
  <c r="C31" i="1"/>
  <c r="C32" i="1"/>
  <c r="C33" i="1"/>
  <c r="C34" i="1"/>
  <c r="C35" i="1"/>
  <c r="C36" i="1"/>
  <c r="C37" i="1"/>
  <c r="C38" i="1"/>
  <c r="C5" i="1"/>
  <c r="C7" i="1"/>
  <c r="C8" i="1"/>
  <c r="C10" i="1"/>
  <c r="C11" i="1"/>
  <c r="C12" i="1"/>
  <c r="C13" i="1"/>
  <c r="C14" i="1"/>
  <c r="C15" i="1"/>
  <c r="C16" i="1"/>
  <c r="C17" i="1"/>
  <c r="C18" i="1"/>
  <c r="C19" i="1"/>
  <c r="C20" i="1"/>
  <c r="AJ39" i="1"/>
  <c r="B53" i="17" l="1"/>
  <c r="AI53" i="1"/>
  <c r="B52" i="15" s="1"/>
  <c r="D52" i="15" s="1"/>
  <c r="AH40" i="1"/>
  <c r="B54" i="17"/>
  <c r="AH50" i="1"/>
  <c r="AH46" i="1"/>
  <c r="AH42" i="1"/>
  <c r="AH37" i="1"/>
  <c r="AH49" i="1"/>
  <c r="AH45" i="1"/>
  <c r="AH41" i="1"/>
  <c r="AH36" i="1"/>
  <c r="AH52" i="1"/>
  <c r="AH48" i="1"/>
  <c r="AH44" i="1"/>
  <c r="AH39" i="1"/>
  <c r="AH35" i="1"/>
  <c r="AH51" i="1"/>
  <c r="AH47" i="1"/>
  <c r="AH43" i="1"/>
  <c r="AH38" i="1"/>
  <c r="AH34" i="1"/>
  <c r="AH10" i="1"/>
  <c r="AH3" i="1"/>
  <c r="AH13" i="1"/>
  <c r="AH18" i="1"/>
  <c r="AH14" i="1"/>
  <c r="AH11" i="1"/>
  <c r="AI11" i="1" s="1"/>
  <c r="AH31" i="1"/>
  <c r="AH28" i="1"/>
  <c r="AH23" i="1"/>
  <c r="AH19" i="1"/>
  <c r="AH15" i="1"/>
  <c r="AH30" i="1"/>
  <c r="AH27" i="1"/>
  <c r="AH9" i="1"/>
  <c r="AH6" i="1"/>
  <c r="AH17" i="1"/>
  <c r="AH22" i="1"/>
  <c r="AH33" i="1"/>
  <c r="AH26" i="1"/>
  <c r="AH21" i="1"/>
  <c r="AH8" i="1"/>
  <c r="AH5" i="1"/>
  <c r="AH24" i="1"/>
  <c r="AH32" i="1"/>
  <c r="AH29" i="1"/>
  <c r="AH25" i="1"/>
  <c r="AH20" i="1"/>
  <c r="AH16" i="1"/>
  <c r="AH12" i="1"/>
  <c r="AH4" i="1"/>
  <c r="AL51" i="1"/>
  <c r="AL52" i="1"/>
  <c r="AL35" i="1"/>
  <c r="AL37" i="1"/>
  <c r="AL38" i="1"/>
  <c r="AL40" i="1"/>
  <c r="AL42" i="1"/>
  <c r="AL43" i="1"/>
  <c r="AL46" i="1"/>
  <c r="AL49" i="1"/>
  <c r="AL50" i="1"/>
  <c r="AL26" i="1"/>
  <c r="AL27" i="1"/>
  <c r="AL29" i="1"/>
  <c r="AL4" i="1"/>
  <c r="AL5" i="1"/>
  <c r="AL6" i="1"/>
  <c r="AL7" i="1"/>
  <c r="AL8" i="1"/>
  <c r="AL9" i="1"/>
  <c r="AL10" i="1"/>
  <c r="AL11" i="1"/>
  <c r="AL12" i="1"/>
  <c r="AL14" i="1"/>
  <c r="AL15" i="1"/>
  <c r="AL16" i="1"/>
  <c r="AL17" i="1"/>
  <c r="AL18" i="1"/>
  <c r="AL19" i="1"/>
  <c r="AL21" i="1"/>
  <c r="AI3" i="1" l="1"/>
  <c r="B2" i="15" s="1"/>
  <c r="D2" i="15" s="1"/>
  <c r="B3" i="17"/>
  <c r="AI24" i="1"/>
  <c r="B23" i="15" s="1"/>
  <c r="D23" i="15" s="1"/>
  <c r="B24" i="17"/>
  <c r="AI10" i="1"/>
  <c r="B9" i="15" s="1"/>
  <c r="D9" i="15" s="1"/>
  <c r="B10" i="17"/>
  <c r="AI16" i="1"/>
  <c r="B15" i="15" s="1"/>
  <c r="D15" i="15" s="1"/>
  <c r="B16" i="17"/>
  <c r="AI32" i="1"/>
  <c r="B31" i="15" s="1"/>
  <c r="D31" i="15" s="1"/>
  <c r="B32" i="17"/>
  <c r="AI43" i="1"/>
  <c r="B42" i="15" s="1"/>
  <c r="D42" i="15" s="1"/>
  <c r="B43" i="17"/>
  <c r="AI21" i="1"/>
  <c r="B20" i="15" s="1"/>
  <c r="D20" i="15" s="1"/>
  <c r="B21" i="17"/>
  <c r="AI37" i="1"/>
  <c r="B37" i="17"/>
  <c r="AI40" i="1"/>
  <c r="B40" i="17"/>
  <c r="AI17" i="1"/>
  <c r="B16" i="15" s="1"/>
  <c r="D16" i="15" s="1"/>
  <c r="B17" i="17"/>
  <c r="AI30" i="1"/>
  <c r="B30" i="17"/>
  <c r="AI23" i="1"/>
  <c r="B22" i="15" s="1"/>
  <c r="D22" i="15" s="1"/>
  <c r="B23" i="17"/>
  <c r="D37" i="15"/>
  <c r="B38" i="17"/>
  <c r="B10" i="15"/>
  <c r="D10" i="15" s="1"/>
  <c r="B11" i="17"/>
  <c r="AI45" i="1"/>
  <c r="B44" i="15" s="1"/>
  <c r="D44" i="15" s="1"/>
  <c r="B45" i="17"/>
  <c r="AI4" i="1"/>
  <c r="B3" i="15" s="1"/>
  <c r="D3" i="15" s="1"/>
  <c r="B4" i="17"/>
  <c r="AI20" i="1"/>
  <c r="B19" i="15" s="1"/>
  <c r="D19" i="15" s="1"/>
  <c r="B20" i="17"/>
  <c r="AI36" i="1"/>
  <c r="B36" i="17"/>
  <c r="AI47" i="1"/>
  <c r="B46" i="15" s="1"/>
  <c r="D46" i="15" s="1"/>
  <c r="B47" i="17"/>
  <c r="AI26" i="1"/>
  <c r="B25" i="15" s="1"/>
  <c r="D25" i="15" s="1"/>
  <c r="B26" i="17"/>
  <c r="AI42" i="1"/>
  <c r="B42" i="17"/>
  <c r="AI44" i="1"/>
  <c r="B43" i="15" s="1"/>
  <c r="D43" i="15" s="1"/>
  <c r="B44" i="17"/>
  <c r="AI6" i="1"/>
  <c r="B5" i="15" s="1"/>
  <c r="D5" i="15" s="1"/>
  <c r="B6" i="17"/>
  <c r="AI34" i="1"/>
  <c r="B33" i="15" s="1"/>
  <c r="D33" i="15" s="1"/>
  <c r="B34" i="17"/>
  <c r="AI28" i="1"/>
  <c r="D27" i="15" s="1"/>
  <c r="AI51" i="1"/>
  <c r="B50" i="15" s="1"/>
  <c r="D50" i="15" s="1"/>
  <c r="B51" i="17"/>
  <c r="AI14" i="1"/>
  <c r="B13" i="15" s="1"/>
  <c r="D13" i="15" s="1"/>
  <c r="B14" i="17"/>
  <c r="AI49" i="1"/>
  <c r="B48" i="15" s="1"/>
  <c r="D48" i="15" s="1"/>
  <c r="B49" i="17"/>
  <c r="AI25" i="1"/>
  <c r="B24" i="15" s="1"/>
  <c r="D24" i="15" s="1"/>
  <c r="B25" i="17"/>
  <c r="AI5" i="1"/>
  <c r="B4" i="15" s="1"/>
  <c r="D4" i="15" s="1"/>
  <c r="B5" i="17"/>
  <c r="AI46" i="1"/>
  <c r="B45" i="15" s="1"/>
  <c r="D45" i="15" s="1"/>
  <c r="B46" i="17"/>
  <c r="AI48" i="1"/>
  <c r="B47" i="15" s="1"/>
  <c r="D47" i="15" s="1"/>
  <c r="B48" i="17"/>
  <c r="AI9" i="1"/>
  <c r="B8" i="15" s="1"/>
  <c r="D8" i="15" s="1"/>
  <c r="B9" i="17"/>
  <c r="AI15" i="1"/>
  <c r="B14" i="15" s="1"/>
  <c r="D14" i="15" s="1"/>
  <c r="B15" i="17"/>
  <c r="AI31" i="1"/>
  <c r="B30" i="15" s="1"/>
  <c r="D30" i="15" s="1"/>
  <c r="B31" i="17"/>
  <c r="AI18" i="1"/>
  <c r="B17" i="15" s="1"/>
  <c r="D17" i="15" s="1"/>
  <c r="B18" i="17"/>
  <c r="AI13" i="1"/>
  <c r="B13" i="17"/>
  <c r="AI12" i="1"/>
  <c r="B11" i="15" s="1"/>
  <c r="D11" i="15" s="1"/>
  <c r="B12" i="17"/>
  <c r="AI29" i="1"/>
  <c r="B28" i="15" s="1"/>
  <c r="D28" i="15" s="1"/>
  <c r="B29" i="17"/>
  <c r="AI39" i="1"/>
  <c r="B39" i="17"/>
  <c r="AI8" i="1"/>
  <c r="B7" i="15" s="1"/>
  <c r="D7" i="15" s="1"/>
  <c r="B8" i="17"/>
  <c r="AI33" i="1"/>
  <c r="B32" i="15" s="1"/>
  <c r="D32" i="15" s="1"/>
  <c r="B33" i="17"/>
  <c r="AI50" i="1"/>
  <c r="B50" i="17"/>
  <c r="AI22" i="1"/>
  <c r="B21" i="15" s="1"/>
  <c r="D21" i="15" s="1"/>
  <c r="B22" i="17"/>
  <c r="AI27" i="1"/>
  <c r="B26" i="15" s="1"/>
  <c r="D26" i="15" s="1"/>
  <c r="B27" i="17"/>
  <c r="AI19" i="1"/>
  <c r="B18" i="15" s="1"/>
  <c r="D18" i="15" s="1"/>
  <c r="B19" i="17"/>
  <c r="AI35" i="1"/>
  <c r="B34" i="15" s="1"/>
  <c r="D34" i="15" s="1"/>
  <c r="B35" i="17"/>
  <c r="AI52" i="1"/>
  <c r="B51" i="15" s="1"/>
  <c r="D51" i="15" s="1"/>
  <c r="B52" i="17"/>
  <c r="AI41" i="1"/>
  <c r="B41" i="17"/>
  <c r="AL20" i="1"/>
  <c r="AJ13" i="1"/>
  <c r="AL22" i="1"/>
  <c r="AL28" i="1"/>
  <c r="AJ30" i="1"/>
  <c r="AL31" i="1"/>
  <c r="AL32" i="1"/>
  <c r="AL33" i="1"/>
  <c r="AL34" i="1"/>
  <c r="AL36" i="1"/>
  <c r="AL39" i="1"/>
  <c r="AL41" i="1"/>
  <c r="AL44" i="1"/>
  <c r="AL45" i="1"/>
  <c r="AL47" i="1"/>
  <c r="AL48" i="1"/>
  <c r="B49" i="15" l="1"/>
  <c r="D49" i="15" s="1"/>
  <c r="B39" i="15"/>
  <c r="D39" i="15" s="1"/>
  <c r="B40" i="15"/>
  <c r="D40" i="15" s="1"/>
  <c r="B38" i="15"/>
  <c r="D38" i="15" s="1"/>
  <c r="B35" i="15"/>
  <c r="D35" i="15" s="1"/>
  <c r="B41" i="15"/>
  <c r="D41" i="15" s="1"/>
  <c r="B36" i="15"/>
  <c r="D36" i="15" s="1"/>
  <c r="AL30" i="1"/>
  <c r="B29" i="15"/>
  <c r="D29" i="15" s="1"/>
  <c r="AL13" i="1"/>
  <c r="B12" i="15"/>
  <c r="D12" i="15" s="1"/>
  <c r="AH7" i="1"/>
  <c r="B7" i="17" s="1"/>
  <c r="AI7" i="1" l="1"/>
  <c r="B6" i="15" s="1"/>
  <c r="D6" i="15" s="1"/>
  <c r="D55" i="15" s="1"/>
</calcChain>
</file>

<file path=xl/sharedStrings.xml><?xml version="1.0" encoding="utf-8"?>
<sst xmlns="http://schemas.openxmlformats.org/spreadsheetml/2006/main" count="378" uniqueCount="160">
  <si>
    <t>Balloon Skewers</t>
  </si>
  <si>
    <t>Balloon</t>
  </si>
  <si>
    <t>Bamboo Skewer</t>
  </si>
  <si>
    <t>Cooking Oil/Mineral Oil</t>
  </si>
  <si>
    <t>Safety Glasses</t>
  </si>
  <si>
    <t>Cool Colors</t>
  </si>
  <si>
    <t>Washable Marker Set</t>
  </si>
  <si>
    <t>Coffee Filter</t>
  </si>
  <si>
    <t>Water Pitcher</t>
  </si>
  <si>
    <t>Bubbling Lava Lamp</t>
  </si>
  <si>
    <t>Clear Plastic Bottles</t>
  </si>
  <si>
    <t>Effervescent Antacid Tablets</t>
  </si>
  <si>
    <t>Food Coloring Set</t>
  </si>
  <si>
    <t>Busy as a Bee</t>
  </si>
  <si>
    <t>Brown Paper Lunch Bag</t>
  </si>
  <si>
    <t>Green Pipe Cleaner</t>
  </si>
  <si>
    <t>Stapler</t>
  </si>
  <si>
    <t>Scissors</t>
  </si>
  <si>
    <t>Cheese Puff Snack Packs</t>
  </si>
  <si>
    <t>Dancing Raisins</t>
  </si>
  <si>
    <t>Baking Soda</t>
  </si>
  <si>
    <t>Raisins</t>
  </si>
  <si>
    <t>Measuring Cup</t>
  </si>
  <si>
    <t>It's Chemical</t>
  </si>
  <si>
    <t>Funnel</t>
  </si>
  <si>
    <t>20 oz Soda Bottle</t>
  </si>
  <si>
    <t>It's All in the Taste Buds</t>
  </si>
  <si>
    <t>Flavored Hard Candies</t>
  </si>
  <si>
    <t>Journey Through the Bloodstream</t>
  </si>
  <si>
    <t>Red Food Coloring</t>
  </si>
  <si>
    <t>Corn Syrup</t>
  </si>
  <si>
    <t>Sugar</t>
  </si>
  <si>
    <t>Flour</t>
  </si>
  <si>
    <t>Martian Jelly</t>
  </si>
  <si>
    <t>Grape Jelly</t>
  </si>
  <si>
    <t>Popsicle stick</t>
  </si>
  <si>
    <t xml:space="preserve">Plastic Bucket </t>
  </si>
  <si>
    <t>White School Glue</t>
  </si>
  <si>
    <t>Sitcky Icky</t>
  </si>
  <si>
    <t>Borax</t>
  </si>
  <si>
    <t>Strange Acting Goop</t>
  </si>
  <si>
    <t>Large Mixing Spoon</t>
  </si>
  <si>
    <t>Large Bowl</t>
  </si>
  <si>
    <t>Alka Rockets</t>
  </si>
  <si>
    <t>Film Cannister</t>
  </si>
  <si>
    <t>Catching A Bird</t>
  </si>
  <si>
    <t xml:space="preserve">Index Cards </t>
  </si>
  <si>
    <t>Scotch Tape</t>
  </si>
  <si>
    <t>Ice Cream Chemistry</t>
  </si>
  <si>
    <t>Milk</t>
  </si>
  <si>
    <t>Vanilla Extract</t>
  </si>
  <si>
    <t>Gallon ziplock Bag</t>
  </si>
  <si>
    <t>Salt</t>
  </si>
  <si>
    <t>Small ziplock Bag (zipper)</t>
  </si>
  <si>
    <t>Dish Towels</t>
  </si>
  <si>
    <t>Nails for Breakfast</t>
  </si>
  <si>
    <t>White Plastic spoons</t>
  </si>
  <si>
    <t>Blender</t>
  </si>
  <si>
    <t>Strong Magnet</t>
  </si>
  <si>
    <t xml:space="preserve">Are you an Acid or a Base? </t>
  </si>
  <si>
    <t>White Vinegar</t>
  </si>
  <si>
    <t>oz</t>
  </si>
  <si>
    <t>Amazon Link</t>
  </si>
  <si>
    <t>Price</t>
  </si>
  <si>
    <t>Unit Price</t>
  </si>
  <si>
    <t>count</t>
  </si>
  <si>
    <t xml:space="preserve">Measuring Spoon Sets </t>
  </si>
  <si>
    <t xml:space="preserve">https://www.amazon.com/Ziploc-Sandwich-Bags-90-ct/dp/B00OD2EAY8/ref=pd_sbs_325_4?_encoding=UTF8&amp;pd_rd_i=B00OD2EAY8&amp;pd_rd_r=9G81M0DJ1XHAQ93FN389&amp;pd_rd_w=pv7mv&amp;pd_rd_wg=H1fFU&amp;ppw=fresh&amp;psc=1&amp;refRID=9G81M0DJ1XHAQ93FN389 </t>
  </si>
  <si>
    <t>Corn Starch</t>
  </si>
  <si>
    <t>"Iron Fortified" Breakfast Cereal</t>
  </si>
  <si>
    <t>https://smile.amazon.com/MESHA-Inches-Assorted-Color-Balloons/dp/B017R22JJS/ref=sr_1_1?ie=UTF8&amp;qid=1536074055&amp;sr=8-1&amp;keywords=MESHA+12+Inches+Assorted+Color+Party+Balloons+%28144+Pcs%29+-+USA+SELLER&amp;dpID=41FFuqZetYL&amp;preST=_SY300_QL70_&amp;dpSrc=srch</t>
  </si>
  <si>
    <t>https://smile.amazon.com/Fox-Run-Bamboo-Skewers-Set/dp/B0000CFMD8/ref=sr_1_1?ie=UTF8&amp;qid=1536074133&amp;sr=8-1&amp;keywords=Fox%2BRun%2BBamboo%2BSkewers%2C%2BSet%2Bof%2B100&amp;dpID=41L5CD-72xL&amp;preST=_SX300_QL70_&amp;dpSrc=srch&amp;th=1</t>
  </si>
  <si>
    <t>https://smile.amazon.com/Crisco-Pure-Canola-Oil-128/dp/B000VDT6VA/ref=sr_1_1_a_f_it?ie=UTF8&amp;qid=1536074224&amp;sr=8-1&amp;ppw=fresh&amp;keywords=crisco+pure+canola+oil%2C+128+ounce</t>
  </si>
  <si>
    <t>https://smile.amazon.com/Instapark-Valuepak-General-Purpose-Protective/dp/B01IPV4B0A/ref=sr_1_1?ie=UTF8&amp;qid=1536074322&amp;sr=8-1&amp;keywords=Instapark+Valuepak+Series+SG20+General+Purpose+Safety+Protective+Goggles+with+Black</t>
  </si>
  <si>
    <t>https://smile.amazon.com/ROCKLINE-BASKET-COFFEE-FILTERS-Filters/dp/B001UBNRH6/ref=sr_1_fkmr0_1_a_it?ie=UTF8&amp;qid=1536074645&amp;sr=8-1-fkmr0&amp;keywords=rockline+basket+coffee+felt</t>
  </si>
  <si>
    <t>https://smile.amazon.com/Rubermaid-B01IDSBI9W-Rubbermaid-Classic-Pitcher/dp/B01IDSBI9W/ref=sr_1_2?ie=UTF8&amp;qid=1536074893&amp;sr=8-2&amp;keywords=rubbermaid+pitcher&amp;dpID=51TTFgDJe5L&amp;preST=_SX300_QL70_&amp;dpSrc=srch</t>
  </si>
  <si>
    <t>https://smile.amazon.com/Encore-Leaders-01605-200996-Promotional-Utility/dp/B00002N8UC/ref=sr_1_3?ie=UTF8&amp;qid=1536075157&amp;sr=8-3&amp;keywords=plastic+bucket+5+qt</t>
  </si>
  <si>
    <t>https://smile.amazon.com/150-Clear-Square-IPEC-Bottle/dp/B075RRTV1F/ref=sr_1_3?ie=UTF8&amp;qid=1536080816&amp;sr=8-3&amp;keywords=Clear+Square+IPEC+PET+Bottle</t>
  </si>
  <si>
    <t>https://smile.amazon.com/McCormick-SYNCHKG034068-Assorted-Food-Color/dp/B000V8BJVU/ref=sr_1_3_a_f_it?ie=UTF8&amp;qid=1536080889&amp;sr=8-3&amp;ppw=fresh&amp;keywords=McCormick+Assorted+Food+Color&amp;dpID=51lVYCnnxaL&amp;preST=_SY300_QL70_&amp;dpSrc=srch</t>
  </si>
  <si>
    <t>https://smile.amazon.com/Alka-Seltzer-Effervescent-Gold-Tablets-Pack/dp/B073V394WK/ref=sr_1_4_a_it?ie=UTF8&amp;qid=1536081034&amp;sr=8-4&amp;keywords=Alka-Seltzer+Gold+Tablets</t>
  </si>
  <si>
    <t>https://smile.amazon.com/BagDream-5x2-95x9-45-100pcs-Durable-Recycled/dp/B06XPXL4BS/ref=sr_1_1_a_it?ie=UTF8&amp;qid=1536081073&amp;sr=8-1&amp;keywords=BagDream%2B%234&amp;dpID=4153dPP7qKL&amp;preST=_SY300_QL70_&amp;dpSrc=srch&amp;th=1</t>
  </si>
  <si>
    <t>https://smile.amazon.com/Saim-Cleaners-Chenille-Creative-Handmade/dp/B01LZN8JWV/ref=sr_1_fkmr2_3?ie=UTF8&amp;qid=1536081163&amp;sr=8-3-fkmr2&amp;keywords=Stems%2FPipe%2BCleaners%2B12%2BInch%2Bx%2B4mm%2B100-Piece&amp;th=1</t>
  </si>
  <si>
    <t>https://smile.amazon.com/AmazonBasics-Stapler-1000-Staples-Black/dp/B01F2RAV4U/ref=sr_1_1_sspa?s=office-products&amp;ie=UTF8&amp;qid=1536081220&amp;sr=1-1-spons&amp;keywords=stapler&amp;psc=1</t>
  </si>
  <si>
    <t>Clear Plastic Cups 5 oz)</t>
  </si>
  <si>
    <t>https://smile.amazon.com/Bicarbonate-Highest-Eco-Friendly-Packaging-available/dp/B076KSBF69/ref=sr_1_1_sspa?s=office-products&amp;ie=UTF8&amp;qid=1536081332&amp;sr=1-1-spons&amp;keywords=baking%2Bsoda&amp;th=1</t>
  </si>
  <si>
    <t>https://smile.amazon.com/Natural-California-Raisins-4-5-Pounds-Package/dp/B00286361O/ref=sr_1_4_a_it?ie=UTF8&amp;qid=1536085514&amp;sr=8-4&amp;keywords=raisin&amp;dpID=51rb0rn04OL&amp;preST=_SY300_QL70_&amp;dpSrc=srch</t>
  </si>
  <si>
    <t>Liter Plastic Bottle</t>
  </si>
  <si>
    <t>https://smile.amazon.com/Clear-Soda-Bottles-liter-bottles/dp/B071J7VSHB/ref=pd_sbs_328_1?_encoding=UTF8&amp;pd_rd_i=B071J7VSHB&amp;pd_rd_r=4930ad59-b071-11e8-b96a-75051c3f57a5&amp;pd_rd_w=d6IgD&amp;pd_rd_wg=uNXz9&amp;pf_rd_i=desktop-dp-sims&amp;pf_rd_m=ATVPDKIKX0DER&amp;pf_rd_p=0bb14103-7f67-4c21-9b0b-31f42dc047e7&amp;pf_rd_r=62Y6KSQEWEEKFK0XV2ZG&amp;pf_rd_s=desktop-dp-sims&amp;pf_rd_t=40701&amp;psc=1&amp;refRID=62Y6KSQEWEEKFK0XV2ZG</t>
  </si>
  <si>
    <t>https://smile.amazon.com/IMUSA-IMU-71109-Wood-Spoon-3-Piece/dp/B01FIL7Q4S/ref=sr_1_1?s=industrial&amp;ie=UTF8&amp;qid=1536086523&amp;sr=8-1&amp;keywords=IMUSA+USA+IMU-71109</t>
  </si>
  <si>
    <t>https://smile.amazon.com/Fox-Run-5299-Plastic-3-Piece/dp/B000HM9YNK/ref=sr_1_2?ie=UTF8&amp;qid=1536088536&amp;sr=8-2&amp;keywords=Fox+Run+5299+Funnel+Set&amp;dpID=31eN9F1sH8L&amp;preST=_SY300_QL70_&amp;dpSrc=srch</t>
  </si>
  <si>
    <t>https://smile.amazon.com/Plastic-Bottles-AM-Bottle-Supply/dp/B079Y85D6Y/ref=sr_1_2?ie=UTF8&amp;qid=1536088833&amp;sr=8-2&amp;keywords=16+oz.+Empty+Clear+PET+Plastic</t>
  </si>
  <si>
    <t>https://smile.amazon.com/JOLLY-RANCHER-Candy-Halloween-Pounds/dp/B004YGQK5K/ref=sr_1_1_sspa?s=grocery&amp;ie=UTF8&amp;qid=1536088973&amp;sr=1-1-spons&amp;keywords=hard%2Bcandy&amp;th=1</t>
  </si>
  <si>
    <t>https://smile.amazon.com/Americolor-Food-Color-Super-13-5/dp/B00JM75IH2/ref=sr_1_3_sspa?ie=UTF8&amp;qid=1536089355&amp;sr=8-3-spons&amp;keywords=red+food+coloring&amp;psc=1</t>
  </si>
  <si>
    <t>https://smile.amazon.com/Karo-Light-Corn-Syrup-128-Ounce/dp/B004UEKLZ6/ref=sr_1_2_a_it?ie=UTF8&amp;qid=1536091801&amp;sr=8-2&amp;keywords=corn+syrup+128&amp;dpID=41J7vfAnErL&amp;preST=_SY300_QL70_&amp;dpSrc=srch</t>
  </si>
  <si>
    <t>grams</t>
  </si>
  <si>
    <t>https://smile.amazon.com/gp/product/B01FG5W2KE?pf_rd_p=d1f45e03-8b73-4c9a-9beb-4819111bef9a&amp;pf_rd_r=ZBRPV0PBNZ59E8N70HF3&amp;th=1&amp;psc=1</t>
  </si>
  <si>
    <t>https://smile.amazon.com/Pillsbury-051500204412-All-Purpose-Flour/dp/B000VDWSDS/ref=sr_1_24_s_f_it?s=grocery&amp;ie=UTF8&amp;qid=1536093336&amp;sr=1-24&amp;ppw=fresh&amp;keywords=flour</t>
  </si>
  <si>
    <t>tbsp</t>
  </si>
  <si>
    <t>https://smile.amazon.com/Acerich-Sticks-Wooden-Popsicle-Length/dp/B01ECBIQAI/ref=sr_1_1_sspa?ie=UTF8&amp;qid=1536158218&amp;sr=8-1-spons&amp;keywords=Acerich+200+Pcs+Craft+Sticks&amp;psc=1</t>
  </si>
  <si>
    <t>https://smile.amazon.com/MILLIARD-Borax-Powder-Multi-Purpose-Cleaner/dp/B00HLROB6E/ref=sr_1_1_sspa?ie=UTF8&amp;qid=1536158674&amp;sr=8-1-spons&amp;keywords=MILLIARD%2BBorax%2BPowder&amp;th=1</t>
  </si>
  <si>
    <t>https://smile.amazon.com/Clabber-Girl-Corn-Starch-3-5lb/dp/B01N2A72C7/ref=sr_1_1_a_it?ie=UTF8&amp;qid=1536158968&amp;sr=8-1&amp;keywords=Clabber+Girl%2C+Corn+Starch%2C&amp;dpID=51gE-uxtKRL&amp;preST=_SY300_QL70_&amp;dpSrc=srch</t>
  </si>
  <si>
    <t>https://smile.amazon.com/SUBANG-Pieces-Canisters-Scientific-Activity/dp/B01M2D6GZZ/ref=sr_1_1_sspa?ie=UTF8&amp;qid=1536159466&amp;sr=8-1-spons&amp;keywords=SUBANG+20+Pieces+Film+Canisters&amp;psc=1</t>
  </si>
  <si>
    <t>https://smile.amazon.com/AmazonBasics-Heavy-Weight-3x5-Inch-100-Count/dp/B06XSRLP51/ref=sr_1_1_sspa?ie=UTF8&amp;qid=1536159769&amp;sr=8-1-spons&amp;keywords=Sparco+Index+Card%2C&amp;psc=1</t>
  </si>
  <si>
    <t>https://smile.amazon.com/Scotch-Transparent-Versatile-Photo-Safe-Inches/dp/B002U3VABI/ref=sr_1_2?ie=UTF8&amp;qid=1536159927&amp;sr=8-2&amp;keywords=Scotch+Transparent+Tape%2C+Versatile%2C&amp;dpID=41SfZkkZAlL&amp;preST=_SX300_QL70_&amp;dpSrc=srch</t>
  </si>
  <si>
    <t>https://smile.amazon.com/365-Everyday-Value-Organic-Whole/dp/B074H4SHLR/ref=sr_1_4_s_f_it?s=grocery&amp;ie=UTF8&amp;qid=1536160001&amp;sr=1-4&amp;ppw=fresh&amp;keywords=milk&amp;dpID=41Ygyz4i1gL&amp;preST=_SY300_QL70_&amp;dpSrc=srch</t>
  </si>
  <si>
    <t>https://smile.amazon.com/Ziploc-Freezer-Bag-Gallon-Count/dp/B00I9JK8GU/ref=sr_1_3?srs=7301146011&amp;ie=UTF8&amp;qid=1536164791&amp;sr=8-3&amp;fpw=pantry&amp;keywords=Ziploc+gallon</t>
  </si>
  <si>
    <t>https://smile.amazon.com/Watkins-Vanilla-Flavor-Extract-Ounce/dp/B01GS0VZWC/ref=sr_1_1?srs=7301146011&amp;ie=UTF8&amp;qid=1536164862&amp;sr=8-1&amp;fpw=pantry&amp;keywords=vanilla+extract</t>
  </si>
  <si>
    <t>https://smile.amazon.com/365-Everyday-Value-Salt-Ounce/dp/B074MHLXBT/ref=sr_1_18_a_it?ie=UTF8&amp;qid=1536164926&amp;sr=8-18&amp;fpw=pantry&amp;keywords=salt</t>
  </si>
  <si>
    <t>https://smile.amazon.com/Dixie-Heavyweight-Plastic-Spoons-White/dp/B013S1OK1M/ref=sr_1_2?ie=UTF8&amp;qid=1536165175&amp;sr=8-2&amp;keywords=white+plastic+spoon</t>
  </si>
  <si>
    <t>https://smile.amazon.com/DII-Microfiber-Scrubber-Cleaning-Dishcloth/dp/B003WOJKLQ/ref=sr_1_4?s=home-garden&amp;ie=UTF8&amp;qid=1536165336&amp;sr=1-4&amp;keywords=DII+Microfiber+Scratch+Free+Scrubber+Cleaning+Dishcloth</t>
  </si>
  <si>
    <t>https://smile.amazon.com/Hamilton-Beach-58148A-Smoothies-function/dp/B00EI7DPI0/ref=sr_1_1?s=home-garden&amp;ie=UTF8&amp;qid=1536165380&amp;sr=1-1&amp;keywords=Hamilton+Beach+%2858148A%29Blender</t>
  </si>
  <si>
    <t>https://smile.amazon.com/Powerful-Neodymium-Rare-Earth-Incredibly-Strength/dp/B074RLGM7F/ref=sr_1_2?ie=UTF8&amp;qid=1536165574&amp;sr=8-2&amp;keywords=Neodymium+Bar+Magnet</t>
  </si>
  <si>
    <t>Selected?</t>
  </si>
  <si>
    <t>Select Activities for your Event!</t>
  </si>
  <si>
    <t>Total Needed</t>
  </si>
  <si>
    <t>Total Plus Safety Margin</t>
  </si>
  <si>
    <t>Item</t>
  </si>
  <si>
    <t>Quantity</t>
  </si>
  <si>
    <t>Price Per Item</t>
  </si>
  <si>
    <t>Cost</t>
  </si>
  <si>
    <t>Enter Number of Expected Particpants</t>
  </si>
  <si>
    <t>bottle</t>
  </si>
  <si>
    <t>https://www.amazon.com/Cheetos-Puffs-Gluten-Cheddar-Cheese/dp/B01LG2M5OO/ref=sr_1_4_a_it?ie=UTF8&amp;qid=1503589615&amp;sr=8-4&amp;keywords=cheese+puff+snack+packs</t>
  </si>
  <si>
    <t>bags</t>
  </si>
  <si>
    <t>Unit</t>
  </si>
  <si>
    <t>raisins</t>
  </si>
  <si>
    <t>Construction paper</t>
  </si>
  <si>
    <t>https://www.amazon.com/Crayola-Construction-Paper-Colors-Crafts/dp/B00MJ8JSFE/ref=sr_1_3_sspa?s=toys-and-games&amp;ie=UTF8&amp;qid=1539788245&amp;sr=1-3-spons&amp;keywords=construction+paper&amp;psc=1</t>
  </si>
  <si>
    <t>Plastic table cover/tablecloth</t>
  </si>
  <si>
    <t>https://www.amazon.com/Exquisite-12-Pack-Tablecloth-Rectangle-Cover-White/dp/B00Z7D7RQA/ref=sr_1_4?s=home-garden&amp;ie=UTF8&amp;qid=1539789453&amp;sr=1-4&amp;keywords=plastic+table+cloths+for+parties</t>
  </si>
  <si>
    <t>Total Per Package</t>
  </si>
  <si>
    <t>inches</t>
  </si>
  <si>
    <t>https://www.amazon.com/Heinz-White-Vinegar-64-Jug/dp/B01KK0DIGW/ref=sr_1_4?fpw=pantry&amp;keywords=white+vinegar+5+gallon&amp;qid=1578594724&amp;s=pantry&amp;sr=1-4</t>
  </si>
  <si>
    <t>https://www.amazon.com/Chef-Craft-Measuring-Spoon-Black/dp/B00KGGUQHU/ref=sr_1_4?keywords=measuring+spoons&amp;qid=1578594905&amp;refinements=p_85%3A2470955011&amp;rnid=2470954011&amp;rps=1&amp;sr=8-4</t>
  </si>
  <si>
    <t>https://www.amazon.com/Welchs-Concord-Grape-Jelly-Ounce/dp/B07DM62CRK/ref=pd_sbs_325_1/136-5273454-0465006?_encoding=UTF8&amp;pd_rd_i=B07DM62CRK&amp;pd_rd_r=a4d3112e-5eac-4a8d-b6ff-0244c6fdebae&amp;pd_rd_w=6R4vg&amp;pd_rd_wg=4m5Xb&amp;pf_rd_p=bdd201df-734f-454e-883c-73b0d8ccd4c3&amp;pf_rd_r=702VBD875E89DTT162EC&amp;psc=1&amp;refRID=702VBD875E89DTT162EC</t>
  </si>
  <si>
    <t>https://www.amazon.com/dp/B07JVYHT5N/ref=twister_B07R8NC5Y8?_encoding=UTF8&amp;psc=1</t>
  </si>
  <si>
    <t>https://www.amazon.com/Youngever-Plastic-Serving-Popcorn-Assorted/dp/B07VCH3ZG1/ref=sr_1_11?keywords=large+plastic+bowl&amp;qid=1578596050&amp;sr=8-11</t>
  </si>
  <si>
    <t>https://www.amazon.com/Honey-Nut-Cheerios-Gluten-Cereal/dp/B07D3F8NZF/ref=sr_1_8?fpw=pantry&amp;keywords=iron+fortified+cereal&amp;qid=1578596313&amp;s=pantry&amp;sr=8-8&amp;srs=7301146011</t>
  </si>
  <si>
    <t>Clear Plastic Cups 5 oz</t>
  </si>
  <si>
    <t>https://www.amazon.com/Framo-Occasion-BPA-Free-Disposable-Transparent/dp/B07R6V12G4/ref=sr_1_4?keywords=Clear+Disposable+Plastic+Cups+5+oz&amp;qid=1578597363&amp;sr=8-4</t>
  </si>
  <si>
    <t>https://www.amazon.com/Scotch-5-Inch-Scissors-Teacher-1442B-12/dp/B00KYXFS8M/ref=sr_1_13?keywords=kid+friendly+scissors&amp;qid=1578598053&amp;sr=8-13</t>
  </si>
  <si>
    <t>https://www.amazon.com/Measuring-Function-Measurement-Stackable-Accessories/dp/B075K2VCT9/ref=sxbs_sxwds-stvp?cv_ct_cx=measuring+cup&amp;keywords=measuring+cup&amp;pd_rd_i=B075K2VCT9&amp;pd_rd_r=51152077-8f5c-43e7-be3a-61a3559ea95a&amp;pd_rd_w=LzFXt&amp;pd_rd_wg=milu8&amp;pf_rd_p=a6d018ad-f20b-46c9-8920-433972c7d9b7&amp;pf_rd_r=6M0J967FJ69FRZA8YJFT&amp;psc=1&amp;qid=1578598686</t>
  </si>
  <si>
    <t>https://www.amazon.com/dp/B0006ZIGBO/ref=sspa_dk_detail_4?psc=1&amp;pd_rd_i=B0006ZIGBO&amp;pd_rd_w=Umryl&amp;pf_rd_p=45a72588-80f7-4414-9851-786f6c16d42b&amp;pd_rd_wg=jJHqL&amp;pf_rd_r=V41WHDW77Z0QG0B814DC&amp;pd_rd_r=0a4a4298-e99e-4924-8f36-a8de49ff9626&amp;spLa=ZW5jcnlwdGVkUXVhbGlmaWVyPUEyOTFYVzBBMkZBM0NUJmVuY3J5cHRlZElkPUEwNjA5MzQ5MUNPNkZDNzM3UDFLNCZlbmNyeXB0ZWRBZElkPUEwMTQ2OTM0OENGNU5TVlJDSDFLJndpZGdldE5hbWU9c3BfZGV0YWlsJmFjdGlvbj1jbGlja1JlZGlyZWN0JmRvTm90TG9nQ2xpY2s9dHJ1ZQ==</t>
  </si>
  <si>
    <t>2.Enter the number of expected participants.</t>
  </si>
  <si>
    <t>Instructions</t>
  </si>
  <si>
    <t>Start with Select Activities (Tab 1)</t>
  </si>
  <si>
    <t xml:space="preserve">Materials Needed (Tab 2) </t>
  </si>
  <si>
    <t xml:space="preserve">Suggested Shopping List (Tab 3) </t>
  </si>
  <si>
    <t xml:space="preserve">1. This tab shows the cost and quanity of items if purchased from the links provided in Tab 4. </t>
  </si>
  <si>
    <t>Note: quantity and price per item on this page include items that may be multiples or large quantities</t>
  </si>
  <si>
    <t>Detailed Materials List &amp; Links (Tab 4)</t>
  </si>
  <si>
    <t xml:space="preserve">This tab shows the approximate quanity of materials needed for each checked activity for the total number of participants selected in Tab 1 </t>
  </si>
  <si>
    <t>3.You should not need to enter any other information as each tab should automatically calculate the appropriate values.</t>
  </si>
  <si>
    <t xml:space="preserve">We hope you find this buying guide helpful. Below are some directions to help make sense of each tab in this spreadsheet. Please remember, this is just a suggested shopping list in case you need to buy all the items. We encourage you to save money and use supplies your PTA members already have at home or your school has. Also note that this form is updated annually and Amazon prices fluctuate for items. The costs listed may not be 100% accurate as this is just meant to be a guide. </t>
  </si>
  <si>
    <t>And, if you haven't already done so, before shopping on Amazon, you can name The National Congress of Parents and Teachers as your supported charity on Amazon Smile®!</t>
  </si>
  <si>
    <t xml:space="preserve">1. This tab will automatically populate the individual quantity of items needed for each checked activity and the specified number of participants. </t>
  </si>
  <si>
    <t>2. Note that many of the quantities and costs on this page are for items that come in multiples or large quantities; it is not for ONE of each individual item.</t>
  </si>
  <si>
    <t xml:space="preserve">1. This tab lists number of supplies and quantities per person for each activity. It will also show total quantities needed, margin of error  ofsuggested quantities, units, price per unit (for Amazon prices) and links to suggested items to purchase. </t>
  </si>
  <si>
    <t>Total for Chosen Experiments</t>
  </si>
  <si>
    <t>1. Check off the activities your PTA has chosen to complete (Remember you need to do at least 10 of the listed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</si>
</sst>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b/>
      <sz val="18"/>
      <color rgb="FF006272"/>
      <name val="Calibri"/>
      <family val="2"/>
      <scheme val="minor"/>
    </font>
    <font>
      <b/>
      <sz val="11"/>
      <color rgb="FFDAAA00"/>
      <name val="Calibri"/>
      <family val="2"/>
      <scheme val="minor"/>
    </font>
    <font>
      <b/>
      <sz val="14"/>
      <color rgb="FFCB6015"/>
      <name val="Calibri"/>
      <family val="2"/>
      <scheme val="minor"/>
    </font>
    <font>
      <b/>
      <sz val="14"/>
      <color rgb="FFDAAA00"/>
      <name val="Calibri"/>
      <family val="2"/>
      <scheme val="minor"/>
    </font>
    <font>
      <b/>
      <sz val="16"/>
      <color rgb="FFCB6015"/>
      <name val="Calibri"/>
      <family val="2"/>
      <scheme val="minor"/>
    </font>
    <font>
      <b/>
      <sz val="15"/>
      <color theme="3"/>
      <name val="Calibri"/>
      <family val="2"/>
      <scheme val="minor"/>
    </font>
    <font>
      <b/>
      <sz val="11"/>
      <color theme="0"/>
      <name val="Calibri"/>
      <family val="2"/>
      <scheme val="minor"/>
    </font>
    <font>
      <b/>
      <sz val="15"/>
      <name val="Calibri"/>
      <family val="2"/>
      <scheme val="minor"/>
    </font>
    <font>
      <b/>
      <sz val="14"/>
      <color theme="0"/>
      <name val="Calibri"/>
      <family val="2"/>
      <scheme val="minor"/>
    </font>
    <font>
      <b/>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CB6015"/>
        <bgColor indexed="64"/>
      </patternFill>
    </fill>
    <fill>
      <patternFill patternType="solid">
        <fgColor rgb="FFDAAA00"/>
        <bgColor indexed="64"/>
      </patternFill>
    </fill>
    <fill>
      <patternFill patternType="solid">
        <fgColor rgb="FF64A70B"/>
        <bgColor indexed="64"/>
      </patternFill>
    </fill>
    <fill>
      <patternFill patternType="solid">
        <fgColor rgb="FF00627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rgb="FF7030A0"/>
        <bgColor indexed="64"/>
      </patternFill>
    </fill>
    <fill>
      <patternFill patternType="solid">
        <fgColor rgb="FFFFCC00"/>
        <bgColor indexed="64"/>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ck">
        <color theme="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0" fillId="0" borderId="3" applyNumberFormat="0" applyFill="0" applyAlignment="0" applyProtection="0"/>
  </cellStyleXfs>
  <cellXfs count="51">
    <xf numFmtId="0" fontId="0" fillId="0" borderId="0" xfId="0"/>
    <xf numFmtId="0" fontId="0" fillId="0" borderId="0" xfId="0" applyProtection="1"/>
    <xf numFmtId="44" fontId="0" fillId="0" borderId="0" xfId="1" applyFont="1" applyProtection="1"/>
    <xf numFmtId="0" fontId="2" fillId="0" borderId="0" xfId="2" applyProtection="1"/>
    <xf numFmtId="0" fontId="0" fillId="2" borderId="0" xfId="0" applyFill="1" applyProtection="1"/>
    <xf numFmtId="0" fontId="0" fillId="0" borderId="0" xfId="0" applyFill="1" applyProtection="1"/>
    <xf numFmtId="44" fontId="0" fillId="0" borderId="0" xfId="1" applyFont="1" applyFill="1" applyProtection="1"/>
    <xf numFmtId="0" fontId="2" fillId="0" borderId="0" xfId="2" applyFill="1" applyProtection="1"/>
    <xf numFmtId="44" fontId="3" fillId="0" borderId="0" xfId="1" applyFont="1" applyProtection="1"/>
    <xf numFmtId="0" fontId="0" fillId="0" borderId="0" xfId="0" applyAlignment="1">
      <alignment horizontal="center"/>
    </xf>
    <xf numFmtId="0" fontId="7" fillId="5" borderId="0" xfId="0" applyFont="1" applyFill="1"/>
    <xf numFmtId="0" fontId="4" fillId="0" borderId="0" xfId="0" applyFont="1"/>
    <xf numFmtId="0" fontId="8" fillId="6" borderId="0" xfId="0" applyFont="1" applyFill="1" applyAlignment="1">
      <alignment vertical="center"/>
    </xf>
    <xf numFmtId="0" fontId="7" fillId="5" borderId="0" xfId="0" applyFont="1" applyFill="1" applyAlignment="1">
      <alignment horizontal="center" vertical="center"/>
    </xf>
    <xf numFmtId="0" fontId="3" fillId="0" borderId="0" xfId="0" applyFont="1"/>
    <xf numFmtId="0" fontId="0" fillId="0" borderId="1" xfId="0" applyBorder="1" applyAlignment="1">
      <alignment horizontal="center" vertical="center" wrapText="1"/>
    </xf>
    <xf numFmtId="0" fontId="6" fillId="3" borderId="0" xfId="0" applyFont="1" applyFill="1"/>
    <xf numFmtId="0" fontId="0" fillId="0" borderId="1" xfId="0" applyFont="1" applyBorder="1"/>
    <xf numFmtId="0" fontId="0" fillId="0" borderId="0" xfId="0" applyFont="1" applyBorder="1"/>
    <xf numFmtId="0" fontId="0" fillId="0" borderId="0" xfId="0" applyFont="1" applyFill="1" applyBorder="1" applyProtection="1"/>
    <xf numFmtId="0" fontId="0" fillId="7" borderId="0" xfId="0" applyFill="1" applyProtection="1"/>
    <xf numFmtId="0" fontId="2" fillId="0" borderId="0" xfId="2"/>
    <xf numFmtId="0" fontId="0" fillId="7" borderId="0" xfId="0" applyFill="1"/>
    <xf numFmtId="44" fontId="0" fillId="0" borderId="0" xfId="1" applyFont="1"/>
    <xf numFmtId="44" fontId="3" fillId="0" borderId="0" xfId="1" applyFont="1"/>
    <xf numFmtId="0" fontId="10" fillId="0" borderId="3" xfId="3"/>
    <xf numFmtId="0" fontId="0" fillId="0" borderId="0" xfId="0" applyAlignment="1">
      <alignment wrapText="1"/>
    </xf>
    <xf numFmtId="0" fontId="3" fillId="4" borderId="0" xfId="0" applyFont="1" applyFill="1"/>
    <xf numFmtId="0" fontId="0" fillId="4" borderId="0" xfId="0" applyFill="1"/>
    <xf numFmtId="0" fontId="0" fillId="0" borderId="0" xfId="0" applyFont="1"/>
    <xf numFmtId="0" fontId="12" fillId="8" borderId="0" xfId="3" applyFont="1" applyFill="1" applyBorder="1" applyAlignment="1">
      <alignment wrapText="1"/>
    </xf>
    <xf numFmtId="0" fontId="3" fillId="9" borderId="0" xfId="0" applyFont="1" applyFill="1" applyAlignment="1">
      <alignment wrapText="1"/>
    </xf>
    <xf numFmtId="0" fontId="13" fillId="10" borderId="0" xfId="0" applyFont="1" applyFill="1"/>
    <xf numFmtId="0" fontId="11" fillId="3" borderId="0" xfId="0" applyFont="1" applyFill="1"/>
    <xf numFmtId="0" fontId="11" fillId="11" borderId="0" xfId="0" applyFont="1" applyFill="1"/>
    <xf numFmtId="0" fontId="11" fillId="5" borderId="0" xfId="0" applyFont="1" applyFill="1"/>
    <xf numFmtId="0" fontId="3" fillId="12" borderId="0" xfId="0" applyFont="1" applyFill="1"/>
    <xf numFmtId="0" fontId="3" fillId="0" borderId="0" xfId="0" applyFont="1" applyProtection="1"/>
    <xf numFmtId="0" fontId="3" fillId="0" borderId="0" xfId="0" applyFont="1" applyAlignment="1" applyProtection="1">
      <alignment horizontal="center"/>
    </xf>
    <xf numFmtId="0" fontId="0" fillId="13" borderId="0" xfId="0" applyFill="1" applyProtection="1"/>
    <xf numFmtId="44" fontId="0" fillId="13" borderId="0" xfId="1" applyFont="1" applyFill="1" applyProtection="1"/>
    <xf numFmtId="0" fontId="13" fillId="5" borderId="0" xfId="0" applyFont="1" applyFill="1" applyAlignment="1">
      <alignment horizontal="center" vertical="center"/>
    </xf>
    <xf numFmtId="0" fontId="13" fillId="6" borderId="0" xfId="0" applyFont="1" applyFill="1" applyAlignment="1">
      <alignment vertical="center"/>
    </xf>
    <xf numFmtId="44" fontId="13" fillId="5" borderId="0" xfId="1" applyFont="1" applyFill="1" applyAlignment="1">
      <alignment horizontal="center" vertical="center" wrapText="1"/>
    </xf>
    <xf numFmtId="44" fontId="13" fillId="6" borderId="0" xfId="1" applyFont="1" applyFill="1" applyAlignment="1">
      <alignment horizontal="center" vertical="center"/>
    </xf>
    <xf numFmtId="0" fontId="14" fillId="12" borderId="0" xfId="0" applyFont="1" applyFill="1"/>
    <xf numFmtId="44" fontId="14" fillId="12" borderId="0" xfId="1" applyFont="1" applyFill="1"/>
    <xf numFmtId="0" fontId="5" fillId="4" borderId="0" xfId="0" applyFont="1" applyFill="1" applyAlignment="1">
      <alignment horizontal="center" wrapText="1"/>
    </xf>
    <xf numFmtId="0" fontId="9" fillId="5" borderId="0" xfId="0" applyFont="1" applyFill="1" applyAlignment="1">
      <alignment horizontal="center" wrapText="1"/>
    </xf>
    <xf numFmtId="0" fontId="9" fillId="5" borderId="2" xfId="0" applyFont="1" applyFill="1" applyBorder="1" applyAlignment="1">
      <alignment horizontal="center" wrapText="1"/>
    </xf>
    <xf numFmtId="0" fontId="3" fillId="0" borderId="0" xfId="0" applyFont="1" applyAlignment="1" applyProtection="1">
      <alignment horizontal="center"/>
    </xf>
  </cellXfs>
  <cellStyles count="4">
    <cellStyle name="Currency" xfId="1" builtinId="4"/>
    <cellStyle name="Heading 1" xfId="3" builtinId="16"/>
    <cellStyle name="Hyperlink" xfId="2" builtinId="8"/>
    <cellStyle name="Normal" xfId="0" builtinId="0"/>
  </cellStyles>
  <dxfs count="0"/>
  <tableStyles count="0" defaultTableStyle="TableStyleMedium2" defaultPivotStyle="PivotStyleLight16"/>
  <colors>
    <mruColors>
      <color rgb="FFFFCC00"/>
      <color rgb="FFDAAA00"/>
      <color rgb="FF64A70B"/>
      <color rgb="FFCB6015"/>
      <color rgb="FF006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 Detailed Materials &amp; Links (4)'!$C$2" lockText="1" noThreeD="1"/>
</file>

<file path=xl/ctrlProps/ctrlProp10.xml><?xml version="1.0" encoding="utf-8"?>
<formControlPr xmlns="http://schemas.microsoft.com/office/spreadsheetml/2009/9/main" objectType="CheckBox" fmlaLink="' Detailed Materials &amp; Links (4)'!$Y$2" lockText="1" noThreeD="1"/>
</file>

<file path=xl/ctrlProps/ctrlProp11.xml><?xml version="1.0" encoding="utf-8"?>
<formControlPr xmlns="http://schemas.microsoft.com/office/spreadsheetml/2009/9/main" objectType="CheckBox" fmlaLink="' Detailed Materials &amp; Links (4)'!$I$2" lockText="1" noThreeD="1"/>
</file>

<file path=xl/ctrlProps/ctrlProp12.xml><?xml version="1.0" encoding="utf-8"?>
<formControlPr xmlns="http://schemas.microsoft.com/office/spreadsheetml/2009/9/main" objectType="CheckBox" fmlaLink="' Detailed Materials &amp; Links (4)'!$W$2" lockText="1" noThreeD="1"/>
</file>

<file path=xl/ctrlProps/ctrlProp13.xml><?xml version="1.0" encoding="utf-8"?>
<formControlPr xmlns="http://schemas.microsoft.com/office/spreadsheetml/2009/9/main" objectType="CheckBox" fmlaLink="' Detailed Materials &amp; Links (4)'!$AC$2" lockText="1" noThreeD="1"/>
</file>

<file path=xl/ctrlProps/ctrlProp14.xml><?xml version="1.0" encoding="utf-8"?>
<formControlPr xmlns="http://schemas.microsoft.com/office/spreadsheetml/2009/9/main" objectType="CheckBox" fmlaLink="' Detailed Materials &amp; Links (4)'!$AA$2" lockText="1" noThreeD="1"/>
</file>

<file path=xl/ctrlProps/ctrlProp15.xml><?xml version="1.0" encoding="utf-8"?>
<formControlPr xmlns="http://schemas.microsoft.com/office/spreadsheetml/2009/9/main" objectType="CheckBox" fmlaLink="' Detailed Materials &amp; Links (4)'!$AG$2" lockText="1" noThreeD="1"/>
</file>

<file path=xl/ctrlProps/ctrlProp16.xml><?xml version="1.0" encoding="utf-8"?>
<formControlPr xmlns="http://schemas.microsoft.com/office/spreadsheetml/2009/9/main" objectType="CheckBox" fmlaLink="' Detailed Materials &amp; Links (4)'!$AE$2" lockText="1" noThreeD="1"/>
</file>

<file path=xl/ctrlProps/ctrlProp2.xml><?xml version="1.0" encoding="utf-8"?>
<formControlPr xmlns="http://schemas.microsoft.com/office/spreadsheetml/2009/9/main" objectType="CheckBox" fmlaLink="' Detailed Materials &amp; Links (4)'!$E$2" lockText="1" noThreeD="1"/>
</file>

<file path=xl/ctrlProps/ctrlProp3.xml><?xml version="1.0" encoding="utf-8"?>
<formControlPr xmlns="http://schemas.microsoft.com/office/spreadsheetml/2009/9/main" objectType="CheckBox" fmlaLink="' Detailed Materials &amp; Links (4)'!$G$2" lockText="1" noThreeD="1"/>
</file>

<file path=xl/ctrlProps/ctrlProp4.xml><?xml version="1.0" encoding="utf-8"?>
<formControlPr xmlns="http://schemas.microsoft.com/office/spreadsheetml/2009/9/main" objectType="CheckBox" fmlaLink="' Detailed Materials &amp; Links (4)'!$K$2" lockText="1" noThreeD="1"/>
</file>

<file path=xl/ctrlProps/ctrlProp5.xml><?xml version="1.0" encoding="utf-8"?>
<formControlPr xmlns="http://schemas.microsoft.com/office/spreadsheetml/2009/9/main" objectType="CheckBox" fmlaLink="' Detailed Materials &amp; Links (4)'!$M$2" lockText="1" noThreeD="1"/>
</file>

<file path=xl/ctrlProps/ctrlProp6.xml><?xml version="1.0" encoding="utf-8"?>
<formControlPr xmlns="http://schemas.microsoft.com/office/spreadsheetml/2009/9/main" objectType="CheckBox" fmlaLink="' Detailed Materials &amp; Links (4)'!$O$2" lockText="1" noThreeD="1"/>
</file>

<file path=xl/ctrlProps/ctrlProp7.xml><?xml version="1.0" encoding="utf-8"?>
<formControlPr xmlns="http://schemas.microsoft.com/office/spreadsheetml/2009/9/main" objectType="CheckBox" fmlaLink="' Detailed Materials &amp; Links (4)'!$Q$2" lockText="1" noThreeD="1"/>
</file>

<file path=xl/ctrlProps/ctrlProp8.xml><?xml version="1.0" encoding="utf-8"?>
<formControlPr xmlns="http://schemas.microsoft.com/office/spreadsheetml/2009/9/main" objectType="CheckBox" fmlaLink="' Detailed Materials &amp; Links (4)'!$S$2" lockText="1" noThreeD="1"/>
</file>

<file path=xl/ctrlProps/ctrlProp9.xml><?xml version="1.0" encoding="utf-8"?>
<formControlPr xmlns="http://schemas.microsoft.com/office/spreadsheetml/2009/9/main" objectType="CheckBox" fmlaLink="' Detailed Materials &amp; Links (4)'!$U$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619125</xdr:rowOff>
        </xdr:from>
        <xdr:to>
          <xdr:col>0</xdr:col>
          <xdr:colOff>447675</xdr:colOff>
          <xdr:row>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190500</xdr:rowOff>
        </xdr:from>
        <xdr:to>
          <xdr:col>0</xdr:col>
          <xdr:colOff>352425</xdr:colOff>
          <xdr:row>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xdr:row>
          <xdr:rowOff>180975</xdr:rowOff>
        </xdr:from>
        <xdr:to>
          <xdr:col>1</xdr:col>
          <xdr:colOff>428625</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xdr:row>
          <xdr:rowOff>180975</xdr:rowOff>
        </xdr:from>
        <xdr:to>
          <xdr:col>1</xdr:col>
          <xdr:colOff>438150</xdr:colOff>
          <xdr:row>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xdr:row>
          <xdr:rowOff>180975</xdr:rowOff>
        </xdr:from>
        <xdr:to>
          <xdr:col>1</xdr:col>
          <xdr:colOff>438150</xdr:colOff>
          <xdr:row>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xdr:row>
          <xdr:rowOff>171450</xdr:rowOff>
        </xdr:from>
        <xdr:to>
          <xdr:col>1</xdr:col>
          <xdr:colOff>438150</xdr:colOff>
          <xdr:row>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xdr:row>
          <xdr:rowOff>180975</xdr:rowOff>
        </xdr:from>
        <xdr:to>
          <xdr:col>1</xdr:col>
          <xdr:colOff>495300</xdr:colOff>
          <xdr:row>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xdr:row>
          <xdr:rowOff>180975</xdr:rowOff>
        </xdr:from>
        <xdr:to>
          <xdr:col>1</xdr:col>
          <xdr:colOff>495300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171450</xdr:rowOff>
        </xdr:from>
        <xdr:to>
          <xdr:col>1</xdr:col>
          <xdr:colOff>504825</xdr:colOff>
          <xdr:row>10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171450</xdr:rowOff>
        </xdr:from>
        <xdr:to>
          <xdr:col>1</xdr:col>
          <xdr:colOff>504825</xdr:colOff>
          <xdr:row>11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180975</xdr:rowOff>
        </xdr:from>
        <xdr:to>
          <xdr:col>1</xdr:col>
          <xdr:colOff>504825</xdr:colOff>
          <xdr:row>12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180975</xdr:rowOff>
        </xdr:from>
        <xdr:to>
          <xdr:col>1</xdr:col>
          <xdr:colOff>504825</xdr:colOff>
          <xdr:row>13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190500</xdr:rowOff>
        </xdr:from>
        <xdr:to>
          <xdr:col>1</xdr:col>
          <xdr:colOff>504825</xdr:colOff>
          <xdr:row>14</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171450</xdr:rowOff>
        </xdr:from>
        <xdr:to>
          <xdr:col>1</xdr:col>
          <xdr:colOff>504825</xdr:colOff>
          <xdr:row>15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161925</xdr:rowOff>
        </xdr:from>
        <xdr:to>
          <xdr:col>1</xdr:col>
          <xdr:colOff>514350</xdr:colOff>
          <xdr:row>15</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171450</xdr:rowOff>
        </xdr:from>
        <xdr:to>
          <xdr:col>1</xdr:col>
          <xdr:colOff>504825</xdr:colOff>
          <xdr:row>17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426140</xdr:colOff>
      <xdr:row>2</xdr:row>
      <xdr:rowOff>58933</xdr:rowOff>
    </xdr:from>
    <xdr:to>
      <xdr:col>6</xdr:col>
      <xdr:colOff>114706</xdr:colOff>
      <xdr:row>14</xdr:row>
      <xdr:rowOff>92704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6879" y="912042"/>
          <a:ext cx="2877370" cy="2319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mile.amazon.com/Scotch-Transparent-Versatile-Photo-Safe-Inches/dp/B002U3VABI/ref=sr_1_2?ie=UTF8&amp;qid=1536159927&amp;sr=8-2&amp;keywords=Scotch+Transparent+Tape%2C+Versatile%2C&amp;dpID=41SfZkkZAlL&amp;preST=_SX300_QL70_&amp;dpSrc=srch" TargetMode="External"/><Relationship Id="rId13" Type="http://schemas.openxmlformats.org/officeDocument/2006/relationships/hyperlink" Target="https://www.amazon.com/Chef-Craft-Measuring-Spoon-Black/dp/B00KGGUQHU/ref=sr_1_4?keywords=measuring+spoons&amp;qid=1578594905&amp;refinements=p_85%3A2470955011&amp;rnid=2470954011&amp;rps=1&amp;sr=8-4" TargetMode="External"/><Relationship Id="rId18" Type="http://schemas.openxmlformats.org/officeDocument/2006/relationships/hyperlink" Target="https://www.amazon.com/Youngever-Plastic-Serving-Popcorn-Assorted/dp/B07VCH3ZG1/ref=sr_1_11?keywords=large+plastic+bowl&amp;qid=1578596050&amp;sr=8-11" TargetMode="External"/><Relationship Id="rId26" Type="http://schemas.openxmlformats.org/officeDocument/2006/relationships/hyperlink" Target="https://smile.amazon.com/Natural-California-Raisins-4-5-Pounds-Package/dp/B00286361O/ref=sr_1_4_a_it?ie=UTF8&amp;qid=1536085514&amp;sr=8-4&amp;keywords=raisin&amp;dpID=51rb0rn04OL&amp;preST=_SY300_QL70_&amp;dpSrc=srch" TargetMode="External"/><Relationship Id="rId3" Type="http://schemas.openxmlformats.org/officeDocument/2006/relationships/hyperlink" Target="https://www.amazon.com/dp/B0006ZIGBO/ref=sspa_dk_detail_4?psc=1&amp;pd_rd_i=B0006ZIGBO&amp;pd_rd_w=Umryl&amp;pf_rd_p=45a72588-80f7-4414-9851-786f6c16d42b&amp;pd_rd_wg=jJHqL&amp;pf_rd_r=V41WHDW77Z0QG0B814DC&amp;pd_rd_r=0a4a4298-e99e-4924-8f36-a8de49ff9626&amp;spLa=ZW5jcnlwdGVkUXVhbGlmaWVyPUEyOTFYVzBBMkZBM0NUJmVuY3J5cHRlZElkPUEwNjA5MzQ5MUNPNkZDNzM3UDFLNCZlbmNyeXB0ZWRBZElkPUEwMTQ2OTM0OENGNU5TVlJDSDFLJndpZGdldE5hbWU9c3BfZGV0YWlsJmFjdGlvbj1jbGlja1JlZGlyZWN0JmRvTm90TG9nQ2xpY2s9dHJ1ZQ==" TargetMode="External"/><Relationship Id="rId21" Type="http://schemas.openxmlformats.org/officeDocument/2006/relationships/hyperlink" Target="https://smile.amazon.com/Alka-Seltzer-Effervescent-Gold-Tablets-Pack/dp/B073V394WK/ref=sr_1_4_a_it?ie=UTF8&amp;qid=1536081034&amp;sr=8-4&amp;keywords=Alka-Seltzer+Gold+Tablets" TargetMode="External"/><Relationship Id="rId7" Type="http://schemas.openxmlformats.org/officeDocument/2006/relationships/hyperlink" Target="https://www.amazon.com/Framo-Occasion-BPA-Free-Disposable-Transparent/dp/B07R6V12G4/ref=sr_1_4?keywords=Clear+Disposable+Plastic+Cups+5+oz&amp;qid=1578597363&amp;sr=8-4" TargetMode="External"/><Relationship Id="rId12" Type="http://schemas.openxmlformats.org/officeDocument/2006/relationships/hyperlink" Target="https://www.amazon.com/Heinz-White-Vinegar-64-Jug/dp/B01KK0DIGW/ref=sr_1_4?fpw=pantry&amp;keywords=white+vinegar+5+gallon&amp;qid=1578594724&amp;s=pantry&amp;sr=1-4" TargetMode="External"/><Relationship Id="rId17" Type="http://schemas.openxmlformats.org/officeDocument/2006/relationships/hyperlink" Target="https://www.amazon.com/dp/B07JVYHT5N/ref=twister_B07R8NC5Y8?_encoding=UTF8&amp;psc=1" TargetMode="External"/><Relationship Id="rId25" Type="http://schemas.openxmlformats.org/officeDocument/2006/relationships/hyperlink" Target="https://www.amazon.com/Scotch-5-Inch-Scissors-Teacher-1442B-12/dp/B00KYXFS8M/ref=sr_1_13?keywords=kid+friendly+scissors&amp;qid=1578598053&amp;sr=8-13" TargetMode="External"/><Relationship Id="rId2" Type="http://schemas.openxmlformats.org/officeDocument/2006/relationships/hyperlink" Target="https://www.amazon.com/Honey-Nut-Cheerios-Gluten-Cereal/dp/B07D3F8NZF/ref=sr_1_8?fpw=pantry&amp;keywords=iron+fortified+cereal&amp;qid=1578596313&amp;s=pantry&amp;sr=8-8&amp;srs=7301146011" TargetMode="External"/><Relationship Id="rId16" Type="http://schemas.openxmlformats.org/officeDocument/2006/relationships/hyperlink" Target="https://smile.amazon.com/gp/product/B01FG5W2KE?pf_rd_p=d1f45e03-8b73-4c9a-9beb-4819111bef9a&amp;pf_rd_r=ZBRPV0PBNZ59E8N70HF3&amp;th=1&amp;psc=1" TargetMode="External"/><Relationship Id="rId20" Type="http://schemas.openxmlformats.org/officeDocument/2006/relationships/hyperlink" Target="https://smile.amazon.com/Rubermaid-B01IDSBI9W-Rubbermaid-Classic-Pitcher/dp/B01IDSBI9W/ref=sr_1_2?ie=UTF8&amp;qid=1536074893&amp;sr=8-2&amp;keywords=rubbermaid+pitcher&amp;dpID=51TTFgDJe5L&amp;preST=_SX300_QL70_&amp;dpSrc=srch" TargetMode="External"/><Relationship Id="rId29" Type="http://schemas.openxmlformats.org/officeDocument/2006/relationships/printerSettings" Target="../printerSettings/printerSettings5.bin"/><Relationship Id="rId1" Type="http://schemas.openxmlformats.org/officeDocument/2006/relationships/hyperlink" Target="https://www.amazon.com/Ziploc-Sandwich-Bags-90-ct/dp/B00OD2EAY8/ref=pd_sbs_325_4?_encoding=UTF8&amp;pd_rd_i=B00OD2EAY8&amp;pd_rd_r=9G81M0DJ1XHAQ93FN389&amp;pd_rd_w=pv7mv&amp;pd_rd_wg=H1fFU&amp;ppw=fresh&amp;psc=1&amp;refRID=9G81M0DJ1XHAQ93FN389" TargetMode="External"/><Relationship Id="rId6" Type="http://schemas.openxmlformats.org/officeDocument/2006/relationships/hyperlink" Target="https://smile.amazon.com/Crisco-Pure-Canola-Oil-128/dp/B000VDT6VA/ref=sr_1_1_a_f_it?ie=UTF8&amp;qid=1536074224&amp;sr=8-1&amp;ppw=fresh&amp;keywords=crisco+pure+canola+oil%2C+128+ounce" TargetMode="External"/><Relationship Id="rId11" Type="http://schemas.openxmlformats.org/officeDocument/2006/relationships/hyperlink" Target="https://smile.amazon.com/SUBANG-Pieces-Canisters-Scientific-Activity/dp/B01M2D6GZZ/ref=sr_1_1_sspa?ie=UTF8&amp;qid=1536159466&amp;sr=8-1-spons&amp;keywords=SUBANG+20+Pieces+Film+Canisters&amp;psc=1" TargetMode="External"/><Relationship Id="rId24" Type="http://schemas.openxmlformats.org/officeDocument/2006/relationships/hyperlink" Target="https://smile.amazon.com/Bicarbonate-Highest-Eco-Friendly-Packaging-available/dp/B076KSBF69/ref=sr_1_1_sspa?s=office-products&amp;ie=UTF8&amp;qid=1536081332&amp;sr=1-1-spons&amp;keywords=baking%2Bsoda&amp;th=1" TargetMode="External"/><Relationship Id="rId5" Type="http://schemas.openxmlformats.org/officeDocument/2006/relationships/hyperlink" Target="https://smile.amazon.com/MESHA-Inches-Assorted-Color-Balloons/dp/B017R22JJS/ref=sr_1_1?ie=UTF8&amp;qid=1536074055&amp;sr=8-1&amp;keywords=MESHA+12+Inches+Assorted+Color+Party+Balloons+%28144+Pcs%29+-+USA+SELLER&amp;dpID=41FFuqZetYL&amp;preST=_SY300_QL70_&amp;dpSrc=srch" TargetMode="External"/><Relationship Id="rId15" Type="http://schemas.openxmlformats.org/officeDocument/2006/relationships/hyperlink" Target="https://www.amazon.com/Welchs-Concord-Grape-Jelly-Ounce/dp/B07DM62CRK/ref=pd_sbs_325_1/136-5273454-0465006?_encoding=UTF8&amp;pd_rd_i=B07DM62CRK&amp;pd_rd_r=a4d3112e-5eac-4a8d-b6ff-0244c6fdebae&amp;pd_rd_w=6R4vg&amp;pd_rd_wg=4m5Xb&amp;pf_rd_p=bdd201df-734f-454e-883c-73b0d8ccd4c3&amp;pf_rd_r=702VBD875E89DTT162EC&amp;psc=1&amp;refRID=702VBD875E89DTT162EC" TargetMode="External"/><Relationship Id="rId23" Type="http://schemas.openxmlformats.org/officeDocument/2006/relationships/hyperlink" Target="https://smile.amazon.com/Instapark-Valuepak-General-Purpose-Protective/dp/B01IPV4B0A/ref=sr_1_1?ie=UTF8&amp;qid=1536074322&amp;sr=8-1&amp;keywords=Instapark+Valuepak+Series+SG20+General+Purpose+Safety+Protective+Goggles+with+Black" TargetMode="External"/><Relationship Id="rId28" Type="http://schemas.openxmlformats.org/officeDocument/2006/relationships/hyperlink" Target="https://smile.amazon.com/MILLIARD-Borax-Powder-Multi-Purpose-Cleaner/dp/B00HLROB6E/ref=sr_1_1_sspa?ie=UTF8&amp;qid=1536158674&amp;sr=8-1-spons&amp;keywords=MILLIARD%2BBorax%2BPowder&amp;th=1" TargetMode="External"/><Relationship Id="rId10" Type="http://schemas.openxmlformats.org/officeDocument/2006/relationships/hyperlink" Target="https://www.amazon.com/Exquisite-12-Pack-Tablecloth-Rectangle-Cover-White/dp/B00Z7D7RQA/ref=sr_1_4?s=home-garden&amp;ie=UTF8&amp;qid=1539789453&amp;sr=1-4&amp;keywords=plastic+table+cloths+for+parties" TargetMode="External"/><Relationship Id="rId19" Type="http://schemas.openxmlformats.org/officeDocument/2006/relationships/hyperlink" Target="https://www.amazon.com/Crayola-Construction-Paper-Colors-Crafts/dp/B00MJ8JSFE/ref=sr_1_3_sspa?s=toys-and-games&amp;ie=UTF8&amp;qid=1539788245&amp;sr=1-3-spons&amp;keywords=construction+paper&amp;psc=1" TargetMode="External"/><Relationship Id="rId4" Type="http://schemas.openxmlformats.org/officeDocument/2006/relationships/hyperlink" Target="https://smile.amazon.com/150-Clear-Square-IPEC-Bottle/dp/B075RRTV1F/ref=sr_1_3?ie=UTF8&amp;qid=1536080816&amp;sr=8-3&amp;keywords=Clear+Square+IPEC+PET+Bottle" TargetMode="External"/><Relationship Id="rId9" Type="http://schemas.openxmlformats.org/officeDocument/2006/relationships/hyperlink" Target="https://smile.amazon.com/Clabber-Girl-Corn-Starch-3-5lb/dp/B01N2A72C7/ref=sr_1_1_a_it?ie=UTF8&amp;qid=1536158968&amp;sr=8-1&amp;keywords=Clabber+Girl%2C+Corn+Starch%2C&amp;dpID=51gE-uxtKRL&amp;preST=_SY300_QL70_&amp;dpSrc=srch" TargetMode="External"/><Relationship Id="rId14" Type="http://schemas.openxmlformats.org/officeDocument/2006/relationships/hyperlink" Target="https://smile.amazon.com/Karo-Light-Corn-Syrup-128-Ounce/dp/B004UEKLZ6/ref=sr_1_2_a_it?ie=UTF8&amp;qid=1536091801&amp;sr=8-2&amp;keywords=corn+syrup+128&amp;dpID=41J7vfAnErL&amp;preST=_SY300_QL70_&amp;dpSrc=srch" TargetMode="External"/><Relationship Id="rId22" Type="http://schemas.openxmlformats.org/officeDocument/2006/relationships/hyperlink" Target="https://smile.amazon.com/ROCKLINE-BASKET-COFFEE-FILTERS-Filters/dp/B001UBNRH6/ref=sr_1_fkmr0_1_a_it?ie=UTF8&amp;qid=1536074645&amp;sr=8-1-fkmr0&amp;keywords=rockline+basket+coffee+felt" TargetMode="External"/><Relationship Id="rId27" Type="http://schemas.openxmlformats.org/officeDocument/2006/relationships/hyperlink" Target="https://www.amazon.com/Measuring-Function-Measurement-Stackable-Accessories/dp/B075K2VCT9/ref=sxbs_sxwds-stvp?cv_ct_cx=measuring+cup&amp;keywords=measuring+cup&amp;pd_rd_i=B075K2VCT9&amp;pd_rd_r=51152077-8f5c-43e7-be3a-61a3559ea95a&amp;pd_rd_w=LzFXt&amp;pd_rd_wg=milu8&amp;pf_rd_p=a6d018ad-f20b-46c9-8920-433972c7d9b7&amp;pf_rd_r=6M0J967FJ69FRZA8YJFT&amp;psc=1&amp;qid=15785986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1286-866B-4199-89D2-748EF4C30C33}">
  <dimension ref="A1:F24"/>
  <sheetViews>
    <sheetView workbookViewId="0">
      <selection activeCell="A7" sqref="A7"/>
    </sheetView>
  </sheetViews>
  <sheetFormatPr defaultRowHeight="15" x14ac:dyDescent="0.25"/>
  <cols>
    <col min="1" max="1" width="111.5703125" customWidth="1"/>
  </cols>
  <sheetData>
    <row r="1" spans="1:1" ht="124.5" customHeight="1" x14ac:dyDescent="0.3">
      <c r="A1" s="30" t="s">
        <v>153</v>
      </c>
    </row>
    <row r="2" spans="1:1" ht="9" customHeight="1" x14ac:dyDescent="0.25">
      <c r="A2" s="14"/>
    </row>
    <row r="3" spans="1:1" s="29" customFormat="1" ht="30" x14ac:dyDescent="0.25">
      <c r="A3" s="31" t="s">
        <v>154</v>
      </c>
    </row>
    <row r="5" spans="1:1" ht="18.75" x14ac:dyDescent="0.3">
      <c r="A5" s="32" t="s">
        <v>144</v>
      </c>
    </row>
    <row r="6" spans="1:1" x14ac:dyDescent="0.25">
      <c r="A6" s="33" t="s">
        <v>145</v>
      </c>
    </row>
    <row r="7" spans="1:1" ht="15.75" customHeight="1" x14ac:dyDescent="0.25">
      <c r="A7" t="s">
        <v>159</v>
      </c>
    </row>
    <row r="8" spans="1:1" ht="15.75" customHeight="1" x14ac:dyDescent="0.25">
      <c r="A8" t="s">
        <v>143</v>
      </c>
    </row>
    <row r="9" spans="1:1" ht="15.75" customHeight="1" x14ac:dyDescent="0.25">
      <c r="A9" t="s">
        <v>152</v>
      </c>
    </row>
    <row r="10" spans="1:1" ht="15.75" customHeight="1" x14ac:dyDescent="0.25"/>
    <row r="11" spans="1:1" x14ac:dyDescent="0.25">
      <c r="A11" s="34" t="s">
        <v>146</v>
      </c>
    </row>
    <row r="12" spans="1:1" s="26" customFormat="1" ht="30" x14ac:dyDescent="0.25">
      <c r="A12" s="26" t="s">
        <v>155</v>
      </c>
    </row>
    <row r="13" spans="1:1" s="26" customFormat="1" x14ac:dyDescent="0.25"/>
    <row r="14" spans="1:1" x14ac:dyDescent="0.25">
      <c r="A14" s="35" t="s">
        <v>147</v>
      </c>
    </row>
    <row r="15" spans="1:1" x14ac:dyDescent="0.25">
      <c r="A15" t="s">
        <v>148</v>
      </c>
    </row>
    <row r="16" spans="1:1" ht="30" x14ac:dyDescent="0.25">
      <c r="A16" s="26" t="s">
        <v>156</v>
      </c>
    </row>
    <row r="18" spans="1:6" x14ac:dyDescent="0.25">
      <c r="A18" s="36" t="s">
        <v>150</v>
      </c>
    </row>
    <row r="19" spans="1:6" s="26" customFormat="1" ht="48.75" customHeight="1" x14ac:dyDescent="0.25">
      <c r="A19" s="26" t="s">
        <v>157</v>
      </c>
    </row>
    <row r="23" spans="1:6" ht="20.25" thickBot="1" x14ac:dyDescent="0.35">
      <c r="F23" s="25"/>
    </row>
    <row r="24" spans="1:6"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D48C5-94A1-4BA1-B2E3-CFAB2910CB34}">
  <sheetPr>
    <tabColor theme="5" tint="-0.249977111117893"/>
  </sheetPr>
  <dimension ref="A1:I17"/>
  <sheetViews>
    <sheetView tabSelected="1" zoomScale="115" zoomScaleNormal="115" workbookViewId="0">
      <selection activeCell="F1" sqref="F1"/>
    </sheetView>
  </sheetViews>
  <sheetFormatPr defaultRowHeight="15" x14ac:dyDescent="0.25"/>
  <cols>
    <col min="1" max="1" width="7.42578125" customWidth="1"/>
    <col min="2" max="2" width="31.5703125" bestFit="1" customWidth="1"/>
    <col min="5" max="5" width="20.28515625" customWidth="1"/>
  </cols>
  <sheetData>
    <row r="1" spans="1:9" ht="48.75" customHeight="1" x14ac:dyDescent="0.35">
      <c r="A1" s="47" t="s">
        <v>113</v>
      </c>
      <c r="B1" s="47"/>
      <c r="D1" s="48" t="s">
        <v>120</v>
      </c>
      <c r="E1" s="49"/>
      <c r="F1" s="15">
        <v>150</v>
      </c>
      <c r="I1" s="14"/>
    </row>
    <row r="2" spans="1:9" ht="18" customHeight="1" x14ac:dyDescent="0.25">
      <c r="A2" s="9"/>
      <c r="B2" s="16" t="s">
        <v>0</v>
      </c>
    </row>
    <row r="3" spans="1:9" x14ac:dyDescent="0.25">
      <c r="A3" s="9"/>
      <c r="B3" s="16" t="s">
        <v>5</v>
      </c>
    </row>
    <row r="4" spans="1:9" x14ac:dyDescent="0.25">
      <c r="A4" s="9"/>
      <c r="B4" s="16" t="s">
        <v>9</v>
      </c>
    </row>
    <row r="5" spans="1:9" x14ac:dyDescent="0.25">
      <c r="A5" s="9"/>
      <c r="B5" s="16" t="s">
        <v>19</v>
      </c>
    </row>
    <row r="6" spans="1:9" x14ac:dyDescent="0.25">
      <c r="A6" s="9"/>
      <c r="B6" s="16" t="s">
        <v>23</v>
      </c>
    </row>
    <row r="7" spans="1:9" x14ac:dyDescent="0.25">
      <c r="A7" s="9"/>
      <c r="B7" s="16" t="s">
        <v>26</v>
      </c>
    </row>
    <row r="8" spans="1:9" x14ac:dyDescent="0.25">
      <c r="A8" s="9"/>
      <c r="B8" s="16" t="s">
        <v>28</v>
      </c>
    </row>
    <row r="9" spans="1:9" x14ac:dyDescent="0.25">
      <c r="A9" s="9"/>
      <c r="B9" s="16" t="s">
        <v>33</v>
      </c>
    </row>
    <row r="10" spans="1:9" x14ac:dyDescent="0.25">
      <c r="A10" s="9"/>
      <c r="B10" s="16" t="s">
        <v>38</v>
      </c>
    </row>
    <row r="11" spans="1:9" x14ac:dyDescent="0.25">
      <c r="A11" s="9"/>
      <c r="B11" s="16" t="s">
        <v>43</v>
      </c>
    </row>
    <row r="12" spans="1:9" x14ac:dyDescent="0.25">
      <c r="A12" s="9"/>
      <c r="B12" s="16" t="s">
        <v>13</v>
      </c>
    </row>
    <row r="13" spans="1:9" x14ac:dyDescent="0.25">
      <c r="A13" s="9"/>
      <c r="B13" s="16" t="s">
        <v>40</v>
      </c>
    </row>
    <row r="14" spans="1:9" x14ac:dyDescent="0.25">
      <c r="A14" s="9"/>
      <c r="B14" s="16" t="s">
        <v>48</v>
      </c>
    </row>
    <row r="15" spans="1:9" x14ac:dyDescent="0.25">
      <c r="A15" s="9"/>
      <c r="B15" s="16" t="s">
        <v>45</v>
      </c>
    </row>
    <row r="16" spans="1:9" x14ac:dyDescent="0.25">
      <c r="A16" s="9"/>
      <c r="B16" s="16" t="s">
        <v>59</v>
      </c>
    </row>
    <row r="17" spans="1:2" x14ac:dyDescent="0.25">
      <c r="A17" s="9"/>
      <c r="B17" s="16" t="s">
        <v>55</v>
      </c>
    </row>
  </sheetData>
  <mergeCells count="2">
    <mergeCell ref="A1:B1"/>
    <mergeCell ref="D1:E1"/>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123825</xdr:colOff>
                    <xdr:row>0</xdr:row>
                    <xdr:rowOff>619125</xdr:rowOff>
                  </from>
                  <to>
                    <xdr:col>0</xdr:col>
                    <xdr:colOff>447675</xdr:colOff>
                    <xdr:row>2</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114300</xdr:colOff>
                    <xdr:row>1</xdr:row>
                    <xdr:rowOff>190500</xdr:rowOff>
                  </from>
                  <to>
                    <xdr:col>0</xdr:col>
                    <xdr:colOff>352425</xdr:colOff>
                    <xdr:row>3</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114300</xdr:colOff>
                    <xdr:row>2</xdr:row>
                    <xdr:rowOff>180975</xdr:rowOff>
                  </from>
                  <to>
                    <xdr:col>1</xdr:col>
                    <xdr:colOff>428625</xdr:colOff>
                    <xdr:row>4</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123825</xdr:colOff>
                    <xdr:row>3</xdr:row>
                    <xdr:rowOff>180975</xdr:rowOff>
                  </from>
                  <to>
                    <xdr:col>1</xdr:col>
                    <xdr:colOff>438150</xdr:colOff>
                    <xdr:row>5</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123825</xdr:colOff>
                    <xdr:row>4</xdr:row>
                    <xdr:rowOff>180975</xdr:rowOff>
                  </from>
                  <to>
                    <xdr:col>1</xdr:col>
                    <xdr:colOff>438150</xdr:colOff>
                    <xdr:row>6</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123825</xdr:colOff>
                    <xdr:row>5</xdr:row>
                    <xdr:rowOff>171450</xdr:rowOff>
                  </from>
                  <to>
                    <xdr:col>1</xdr:col>
                    <xdr:colOff>438150</xdr:colOff>
                    <xdr:row>7</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123825</xdr:colOff>
                    <xdr:row>6</xdr:row>
                    <xdr:rowOff>180975</xdr:rowOff>
                  </from>
                  <to>
                    <xdr:col>1</xdr:col>
                    <xdr:colOff>495300</xdr:colOff>
                    <xdr:row>8</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123825</xdr:colOff>
                    <xdr:row>7</xdr:row>
                    <xdr:rowOff>180975</xdr:rowOff>
                  </from>
                  <to>
                    <xdr:col>1</xdr:col>
                    <xdr:colOff>495300</xdr:colOff>
                    <xdr:row>9</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133350</xdr:colOff>
                    <xdr:row>8</xdr:row>
                    <xdr:rowOff>171450</xdr:rowOff>
                  </from>
                  <to>
                    <xdr:col>1</xdr:col>
                    <xdr:colOff>504825</xdr:colOff>
                    <xdr:row>9</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133350</xdr:colOff>
                    <xdr:row>9</xdr:row>
                    <xdr:rowOff>171450</xdr:rowOff>
                  </from>
                  <to>
                    <xdr:col>1</xdr:col>
                    <xdr:colOff>504825</xdr:colOff>
                    <xdr:row>11</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133350</xdr:colOff>
                    <xdr:row>10</xdr:row>
                    <xdr:rowOff>180975</xdr:rowOff>
                  </from>
                  <to>
                    <xdr:col>1</xdr:col>
                    <xdr:colOff>504825</xdr:colOff>
                    <xdr:row>12</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133350</xdr:colOff>
                    <xdr:row>11</xdr:row>
                    <xdr:rowOff>180975</xdr:rowOff>
                  </from>
                  <to>
                    <xdr:col>1</xdr:col>
                    <xdr:colOff>504825</xdr:colOff>
                    <xdr:row>13</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0</xdr:col>
                    <xdr:colOff>133350</xdr:colOff>
                    <xdr:row>12</xdr:row>
                    <xdr:rowOff>190500</xdr:rowOff>
                  </from>
                  <to>
                    <xdr:col>1</xdr:col>
                    <xdr:colOff>504825</xdr:colOff>
                    <xdr:row>14</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133350</xdr:colOff>
                    <xdr:row>13</xdr:row>
                    <xdr:rowOff>171450</xdr:rowOff>
                  </from>
                  <to>
                    <xdr:col>1</xdr:col>
                    <xdr:colOff>504825</xdr:colOff>
                    <xdr:row>15</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0</xdr:col>
                    <xdr:colOff>142875</xdr:colOff>
                    <xdr:row>14</xdr:row>
                    <xdr:rowOff>161925</xdr:rowOff>
                  </from>
                  <to>
                    <xdr:col>1</xdr:col>
                    <xdr:colOff>514350</xdr:colOff>
                    <xdr:row>15</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0</xdr:col>
                    <xdr:colOff>133350</xdr:colOff>
                    <xdr:row>15</xdr:row>
                    <xdr:rowOff>171450</xdr:rowOff>
                  </from>
                  <to>
                    <xdr:col>1</xdr:col>
                    <xdr:colOff>504825</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66CE-1BFF-4320-9EF7-58885247084F}">
  <sheetPr>
    <tabColor rgb="FF7030A0"/>
  </sheetPr>
  <dimension ref="A1:L54"/>
  <sheetViews>
    <sheetView topLeftCell="A22" workbookViewId="0">
      <selection activeCell="G14" sqref="G14"/>
    </sheetView>
  </sheetViews>
  <sheetFormatPr defaultRowHeight="15" x14ac:dyDescent="0.25"/>
  <cols>
    <col min="1" max="1" width="30" bestFit="1" customWidth="1"/>
    <col min="2" max="2" width="11.28515625" bestFit="1" customWidth="1"/>
  </cols>
  <sheetData>
    <row r="1" spans="1:12" s="22" customFormat="1" x14ac:dyDescent="0.25">
      <c r="A1" s="27" t="s">
        <v>151</v>
      </c>
      <c r="B1" s="28"/>
      <c r="C1" s="28"/>
      <c r="D1" s="28"/>
      <c r="E1" s="28"/>
      <c r="F1" s="28"/>
      <c r="G1" s="28"/>
      <c r="H1" s="28"/>
      <c r="I1" s="28"/>
      <c r="J1" s="28"/>
      <c r="K1" s="28"/>
      <c r="L1" s="28"/>
    </row>
    <row r="2" spans="1:12" ht="18.75" x14ac:dyDescent="0.3">
      <c r="A2" s="13" t="s">
        <v>116</v>
      </c>
      <c r="B2" s="12" t="s">
        <v>117</v>
      </c>
      <c r="C2" s="10" t="s">
        <v>124</v>
      </c>
    </row>
    <row r="3" spans="1:12" x14ac:dyDescent="0.25">
      <c r="A3" s="1" t="s">
        <v>1</v>
      </c>
      <c r="B3">
        <f>' Detailed Materials &amp; Links (4)'!AH3</f>
        <v>0</v>
      </c>
      <c r="C3" s="1" t="s">
        <v>65</v>
      </c>
    </row>
    <row r="4" spans="1:12" x14ac:dyDescent="0.25">
      <c r="A4" s="1" t="s">
        <v>2</v>
      </c>
      <c r="B4">
        <f>' Detailed Materials &amp; Links (4)'!AH4</f>
        <v>0</v>
      </c>
      <c r="C4" s="1" t="s">
        <v>65</v>
      </c>
    </row>
    <row r="5" spans="1:12" x14ac:dyDescent="0.25">
      <c r="A5" s="1" t="s">
        <v>3</v>
      </c>
      <c r="B5">
        <f>' Detailed Materials &amp; Links (4)'!AH5</f>
        <v>0</v>
      </c>
      <c r="C5" s="1" t="s">
        <v>61</v>
      </c>
    </row>
    <row r="6" spans="1:12" x14ac:dyDescent="0.25">
      <c r="A6" s="1" t="s">
        <v>4</v>
      </c>
      <c r="B6">
        <f>' Detailed Materials &amp; Links (4)'!AH6</f>
        <v>0</v>
      </c>
      <c r="C6" s="1" t="s">
        <v>65</v>
      </c>
    </row>
    <row r="7" spans="1:12" x14ac:dyDescent="0.25">
      <c r="A7" s="1" t="s">
        <v>6</v>
      </c>
      <c r="B7">
        <f>' Detailed Materials &amp; Links (4)'!AH7</f>
        <v>0</v>
      </c>
      <c r="C7" s="1" t="s">
        <v>65</v>
      </c>
    </row>
    <row r="8" spans="1:12" x14ac:dyDescent="0.25">
      <c r="A8" s="1" t="s">
        <v>7</v>
      </c>
      <c r="B8">
        <f>' Detailed Materials &amp; Links (4)'!AH8</f>
        <v>0</v>
      </c>
      <c r="C8" s="1" t="s">
        <v>65</v>
      </c>
    </row>
    <row r="9" spans="1:12" x14ac:dyDescent="0.25">
      <c r="A9" s="1" t="s">
        <v>83</v>
      </c>
      <c r="B9">
        <f>' Detailed Materials &amp; Links (4)'!AH9</f>
        <v>0</v>
      </c>
      <c r="C9" s="1" t="s">
        <v>65</v>
      </c>
    </row>
    <row r="10" spans="1:12" x14ac:dyDescent="0.25">
      <c r="A10" s="1" t="s">
        <v>8</v>
      </c>
      <c r="B10">
        <f>' Detailed Materials &amp; Links (4)'!AH10</f>
        <v>0</v>
      </c>
      <c r="C10" s="1" t="s">
        <v>65</v>
      </c>
    </row>
    <row r="11" spans="1:12" x14ac:dyDescent="0.25">
      <c r="A11" s="1" t="s">
        <v>36</v>
      </c>
      <c r="B11">
        <f>' Detailed Materials &amp; Links (4)'!AH11</f>
        <v>0</v>
      </c>
      <c r="C11" s="1" t="s">
        <v>65</v>
      </c>
    </row>
    <row r="12" spans="1:12" x14ac:dyDescent="0.25">
      <c r="A12" s="1" t="s">
        <v>10</v>
      </c>
      <c r="B12">
        <f>' Detailed Materials &amp; Links (4)'!AH12</f>
        <v>0</v>
      </c>
      <c r="C12" s="1" t="s">
        <v>65</v>
      </c>
    </row>
    <row r="13" spans="1:12" x14ac:dyDescent="0.25">
      <c r="A13" s="1" t="s">
        <v>12</v>
      </c>
      <c r="B13">
        <f>' Detailed Materials &amp; Links (4)'!AH13</f>
        <v>0</v>
      </c>
      <c r="C13" s="1" t="s">
        <v>65</v>
      </c>
    </row>
    <row r="14" spans="1:12" x14ac:dyDescent="0.25">
      <c r="A14" s="1" t="s">
        <v>11</v>
      </c>
      <c r="B14">
        <f>' Detailed Materials &amp; Links (4)'!AH14</f>
        <v>0</v>
      </c>
      <c r="C14" s="1" t="s">
        <v>65</v>
      </c>
    </row>
    <row r="15" spans="1:12" x14ac:dyDescent="0.25">
      <c r="A15" s="1" t="s">
        <v>14</v>
      </c>
      <c r="B15">
        <f>' Detailed Materials &amp; Links (4)'!AH15</f>
        <v>0</v>
      </c>
      <c r="C15" s="1" t="s">
        <v>65</v>
      </c>
    </row>
    <row r="16" spans="1:12" x14ac:dyDescent="0.25">
      <c r="A16" s="1" t="s">
        <v>18</v>
      </c>
      <c r="B16">
        <f>' Detailed Materials &amp; Links (4)'!AH16</f>
        <v>0</v>
      </c>
      <c r="C16" s="1" t="s">
        <v>123</v>
      </c>
    </row>
    <row r="17" spans="1:3" x14ac:dyDescent="0.25">
      <c r="A17" s="1" t="s">
        <v>15</v>
      </c>
      <c r="B17">
        <f>' Detailed Materials &amp; Links (4)'!AH17</f>
        <v>0</v>
      </c>
      <c r="C17" s="1" t="s">
        <v>65</v>
      </c>
    </row>
    <row r="18" spans="1:3" x14ac:dyDescent="0.25">
      <c r="A18" s="1" t="s">
        <v>16</v>
      </c>
      <c r="B18">
        <f>' Detailed Materials &amp; Links (4)'!AH18</f>
        <v>0</v>
      </c>
      <c r="C18" s="1" t="s">
        <v>65</v>
      </c>
    </row>
    <row r="19" spans="1:3" x14ac:dyDescent="0.25">
      <c r="A19" s="1" t="s">
        <v>17</v>
      </c>
      <c r="B19">
        <f>' Detailed Materials &amp; Links (4)'!AH19</f>
        <v>0</v>
      </c>
      <c r="C19" s="1" t="s">
        <v>65</v>
      </c>
    </row>
    <row r="20" spans="1:3" x14ac:dyDescent="0.25">
      <c r="A20" s="1" t="s">
        <v>20</v>
      </c>
      <c r="B20">
        <f>' Detailed Materials &amp; Links (4)'!AH20</f>
        <v>0</v>
      </c>
      <c r="C20" s="1" t="s">
        <v>61</v>
      </c>
    </row>
    <row r="21" spans="1:3" x14ac:dyDescent="0.25">
      <c r="A21" s="1" t="s">
        <v>60</v>
      </c>
      <c r="B21">
        <f>' Detailed Materials &amp; Links (4)'!AH21</f>
        <v>0</v>
      </c>
      <c r="C21" s="1" t="s">
        <v>61</v>
      </c>
    </row>
    <row r="22" spans="1:3" x14ac:dyDescent="0.25">
      <c r="A22" s="1" t="s">
        <v>21</v>
      </c>
      <c r="B22">
        <f>' Detailed Materials &amp; Links (4)'!AH22</f>
        <v>0</v>
      </c>
      <c r="C22" s="1" t="s">
        <v>125</v>
      </c>
    </row>
    <row r="23" spans="1:3" x14ac:dyDescent="0.25">
      <c r="A23" s="1" t="s">
        <v>22</v>
      </c>
      <c r="B23">
        <f>' Detailed Materials &amp; Links (4)'!AH23</f>
        <v>0</v>
      </c>
      <c r="C23" s="1" t="s">
        <v>65</v>
      </c>
    </row>
    <row r="24" spans="1:3" x14ac:dyDescent="0.25">
      <c r="A24" s="1" t="s">
        <v>66</v>
      </c>
      <c r="B24">
        <f>' Detailed Materials &amp; Links (4)'!AH24</f>
        <v>0</v>
      </c>
      <c r="C24" s="1" t="s">
        <v>65</v>
      </c>
    </row>
    <row r="25" spans="1:3" x14ac:dyDescent="0.25">
      <c r="A25" s="1" t="s">
        <v>86</v>
      </c>
      <c r="B25">
        <f>' Detailed Materials &amp; Links (4)'!AH25</f>
        <v>0</v>
      </c>
      <c r="C25" s="1" t="s">
        <v>65</v>
      </c>
    </row>
    <row r="26" spans="1:3" x14ac:dyDescent="0.25">
      <c r="A26" s="1" t="s">
        <v>41</v>
      </c>
      <c r="B26">
        <f>' Detailed Materials &amp; Links (4)'!AH26</f>
        <v>0</v>
      </c>
      <c r="C26" s="1" t="s">
        <v>65</v>
      </c>
    </row>
    <row r="27" spans="1:3" x14ac:dyDescent="0.25">
      <c r="A27" s="1" t="s">
        <v>24</v>
      </c>
      <c r="B27">
        <f>' Detailed Materials &amp; Links (4)'!AH27</f>
        <v>0</v>
      </c>
      <c r="C27" s="1" t="s">
        <v>65</v>
      </c>
    </row>
    <row r="28" spans="1:3" x14ac:dyDescent="0.25">
      <c r="A28" s="1" t="s">
        <v>25</v>
      </c>
      <c r="B28">
        <v>0</v>
      </c>
      <c r="C28" s="1" t="s">
        <v>65</v>
      </c>
    </row>
    <row r="29" spans="1:3" x14ac:dyDescent="0.25">
      <c r="A29" s="1" t="s">
        <v>27</v>
      </c>
      <c r="B29">
        <f>' Detailed Materials &amp; Links (4)'!AH29</f>
        <v>0</v>
      </c>
      <c r="C29" s="1" t="s">
        <v>65</v>
      </c>
    </row>
    <row r="30" spans="1:3" x14ac:dyDescent="0.25">
      <c r="A30" s="1" t="s">
        <v>29</v>
      </c>
      <c r="B30">
        <f>' Detailed Materials &amp; Links (4)'!AH30</f>
        <v>0</v>
      </c>
      <c r="C30" s="1" t="s">
        <v>121</v>
      </c>
    </row>
    <row r="31" spans="1:3" x14ac:dyDescent="0.25">
      <c r="A31" s="1" t="s">
        <v>30</v>
      </c>
      <c r="B31">
        <f>' Detailed Materials &amp; Links (4)'!AH31</f>
        <v>0</v>
      </c>
      <c r="C31" s="1" t="s">
        <v>61</v>
      </c>
    </row>
    <row r="32" spans="1:3" x14ac:dyDescent="0.25">
      <c r="A32" s="1" t="s">
        <v>31</v>
      </c>
      <c r="B32">
        <f>' Detailed Materials &amp; Links (4)'!AH32</f>
        <v>0</v>
      </c>
      <c r="C32" s="1" t="s">
        <v>94</v>
      </c>
    </row>
    <row r="33" spans="1:3" x14ac:dyDescent="0.25">
      <c r="A33" s="1" t="s">
        <v>32</v>
      </c>
      <c r="B33">
        <f>' Detailed Materials &amp; Links (4)'!AH33</f>
        <v>0</v>
      </c>
      <c r="C33" s="1" t="s">
        <v>94</v>
      </c>
    </row>
    <row r="34" spans="1:3" x14ac:dyDescent="0.25">
      <c r="A34" s="1" t="s">
        <v>34</v>
      </c>
      <c r="B34">
        <f>' Detailed Materials &amp; Links (4)'!AH34</f>
        <v>0</v>
      </c>
      <c r="C34" s="1" t="s">
        <v>97</v>
      </c>
    </row>
    <row r="35" spans="1:3" x14ac:dyDescent="0.25">
      <c r="A35" s="1" t="s">
        <v>35</v>
      </c>
      <c r="B35">
        <f>' Detailed Materials &amp; Links (4)'!AH35</f>
        <v>0</v>
      </c>
      <c r="C35" s="1" t="s">
        <v>65</v>
      </c>
    </row>
    <row r="36" spans="1:3" x14ac:dyDescent="0.25">
      <c r="A36" s="1" t="s">
        <v>37</v>
      </c>
      <c r="B36">
        <f>' Detailed Materials &amp; Links (4)'!AH36</f>
        <v>0</v>
      </c>
      <c r="C36" s="1" t="s">
        <v>61</v>
      </c>
    </row>
    <row r="37" spans="1:3" x14ac:dyDescent="0.25">
      <c r="A37" s="1" t="s">
        <v>39</v>
      </c>
      <c r="B37">
        <f>' Detailed Materials &amp; Links (4)'!AH37</f>
        <v>0</v>
      </c>
      <c r="C37" s="1" t="s">
        <v>61</v>
      </c>
    </row>
    <row r="38" spans="1:3" x14ac:dyDescent="0.25">
      <c r="A38" s="1" t="s">
        <v>42</v>
      </c>
      <c r="B38">
        <f>' Detailed Materials &amp; Links (4)'!AH38</f>
        <v>0</v>
      </c>
      <c r="C38" s="1" t="s">
        <v>65</v>
      </c>
    </row>
    <row r="39" spans="1:3" x14ac:dyDescent="0.25">
      <c r="A39" s="1" t="s">
        <v>68</v>
      </c>
      <c r="B39">
        <f>' Detailed Materials &amp; Links (4)'!AH39</f>
        <v>0</v>
      </c>
      <c r="C39" s="1" t="s">
        <v>61</v>
      </c>
    </row>
    <row r="40" spans="1:3" x14ac:dyDescent="0.25">
      <c r="A40" s="1" t="s">
        <v>44</v>
      </c>
      <c r="B40">
        <f>' Detailed Materials &amp; Links (4)'!AH40</f>
        <v>0</v>
      </c>
      <c r="C40" s="1" t="s">
        <v>65</v>
      </c>
    </row>
    <row r="41" spans="1:3" x14ac:dyDescent="0.25">
      <c r="A41" s="1" t="s">
        <v>46</v>
      </c>
      <c r="B41">
        <f>' Detailed Materials &amp; Links (4)'!AH41</f>
        <v>0</v>
      </c>
      <c r="C41" s="1" t="s">
        <v>65</v>
      </c>
    </row>
    <row r="42" spans="1:3" x14ac:dyDescent="0.25">
      <c r="A42" s="1" t="s">
        <v>47</v>
      </c>
      <c r="B42">
        <f>' Detailed Materials &amp; Links (4)'!AH42</f>
        <v>0</v>
      </c>
      <c r="C42" s="1" t="s">
        <v>131</v>
      </c>
    </row>
    <row r="43" spans="1:3" x14ac:dyDescent="0.25">
      <c r="A43" s="5" t="s">
        <v>49</v>
      </c>
      <c r="B43">
        <f>' Detailed Materials &amp; Links (4)'!AH43</f>
        <v>0</v>
      </c>
      <c r="C43" s="5" t="s">
        <v>61</v>
      </c>
    </row>
    <row r="44" spans="1:3" x14ac:dyDescent="0.25">
      <c r="A44" s="1" t="s">
        <v>53</v>
      </c>
      <c r="B44">
        <f>' Detailed Materials &amp; Links (4)'!AH44</f>
        <v>0</v>
      </c>
      <c r="C44" s="5" t="s">
        <v>65</v>
      </c>
    </row>
    <row r="45" spans="1:3" x14ac:dyDescent="0.25">
      <c r="A45" s="1" t="s">
        <v>51</v>
      </c>
      <c r="B45">
        <f>' Detailed Materials &amp; Links (4)'!AH45</f>
        <v>0</v>
      </c>
      <c r="C45" s="5" t="s">
        <v>65</v>
      </c>
    </row>
    <row r="46" spans="1:3" x14ac:dyDescent="0.25">
      <c r="A46" s="1" t="s">
        <v>50</v>
      </c>
      <c r="B46">
        <f>' Detailed Materials &amp; Links (4)'!AH46</f>
        <v>0</v>
      </c>
      <c r="C46" s="1" t="s">
        <v>61</v>
      </c>
    </row>
    <row r="47" spans="1:3" x14ac:dyDescent="0.25">
      <c r="A47" s="1" t="s">
        <v>52</v>
      </c>
      <c r="B47">
        <f>' Detailed Materials &amp; Links (4)'!AH47</f>
        <v>0</v>
      </c>
      <c r="C47" s="1" t="s">
        <v>61</v>
      </c>
    </row>
    <row r="48" spans="1:3" x14ac:dyDescent="0.25">
      <c r="A48" s="1" t="s">
        <v>56</v>
      </c>
      <c r="B48">
        <f>' Detailed Materials &amp; Links (4)'!AH48</f>
        <v>0</v>
      </c>
      <c r="C48" s="1" t="s">
        <v>65</v>
      </c>
    </row>
    <row r="49" spans="1:3" x14ac:dyDescent="0.25">
      <c r="A49" s="1" t="s">
        <v>54</v>
      </c>
      <c r="B49">
        <f>' Detailed Materials &amp; Links (4)'!AH49</f>
        <v>0</v>
      </c>
      <c r="C49" s="1" t="s">
        <v>65</v>
      </c>
    </row>
    <row r="50" spans="1:3" x14ac:dyDescent="0.25">
      <c r="A50" s="1" t="s">
        <v>57</v>
      </c>
      <c r="B50">
        <f>' Detailed Materials &amp; Links (4)'!AH50</f>
        <v>0</v>
      </c>
      <c r="C50" s="1" t="s">
        <v>65</v>
      </c>
    </row>
    <row r="51" spans="1:3" x14ac:dyDescent="0.25">
      <c r="A51" s="1" t="s">
        <v>69</v>
      </c>
      <c r="B51">
        <f>' Detailed Materials &amp; Links (4)'!AH51</f>
        <v>0</v>
      </c>
      <c r="C51" s="1" t="s">
        <v>61</v>
      </c>
    </row>
    <row r="52" spans="1:3" x14ac:dyDescent="0.25">
      <c r="A52" s="1" t="s">
        <v>58</v>
      </c>
      <c r="B52">
        <f>' Detailed Materials &amp; Links (4)'!AH52</f>
        <v>0</v>
      </c>
      <c r="C52" s="1" t="s">
        <v>65</v>
      </c>
    </row>
    <row r="53" spans="1:3" x14ac:dyDescent="0.25">
      <c r="A53" s="18" t="s">
        <v>126</v>
      </c>
      <c r="B53">
        <f>' Detailed Materials &amp; Links (4)'!AH53</f>
        <v>0</v>
      </c>
      <c r="C53" s="1" t="s">
        <v>65</v>
      </c>
    </row>
    <row r="54" spans="1:3" x14ac:dyDescent="0.25">
      <c r="A54" s="1" t="s">
        <v>128</v>
      </c>
      <c r="B54">
        <f>' Detailed Materials &amp; Links (4)'!AH54</f>
        <v>0</v>
      </c>
      <c r="C54" s="1" t="s">
        <v>65</v>
      </c>
    </row>
  </sheetData>
  <dataConsolid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2B24-3477-4BC4-9CEE-C8D280C24CA5}">
  <sheetPr>
    <tabColor rgb="FF64A70B"/>
  </sheetPr>
  <dimension ref="A1:E55"/>
  <sheetViews>
    <sheetView workbookViewId="0">
      <selection activeCell="C60" sqref="C60"/>
    </sheetView>
  </sheetViews>
  <sheetFormatPr defaultRowHeight="15" x14ac:dyDescent="0.25"/>
  <cols>
    <col min="1" max="1" width="30" bestFit="1" customWidth="1"/>
    <col min="2" max="2" width="10.85546875" bestFit="1" customWidth="1"/>
    <col min="3" max="3" width="13.5703125" style="23" bestFit="1" customWidth="1"/>
    <col min="4" max="4" width="11.5703125" style="23" customWidth="1"/>
    <col min="5" max="6" width="9.140625" customWidth="1"/>
  </cols>
  <sheetData>
    <row r="1" spans="1:5" s="11" customFormat="1" ht="37.5" x14ac:dyDescent="0.3">
      <c r="A1" s="41" t="s">
        <v>116</v>
      </c>
      <c r="B1" s="42" t="s">
        <v>117</v>
      </c>
      <c r="C1" s="43" t="s">
        <v>118</v>
      </c>
      <c r="D1" s="44" t="s">
        <v>119</v>
      </c>
      <c r="E1" s="11" t="s">
        <v>149</v>
      </c>
    </row>
    <row r="2" spans="1:5" x14ac:dyDescent="0.25">
      <c r="A2" s="1" t="s">
        <v>1</v>
      </c>
      <c r="B2">
        <f>ROUNDUP(' Detailed Materials &amp; Links (4)'!AI3/' Detailed Materials &amp; Links (4)'!AJ3,0)</f>
        <v>0</v>
      </c>
      <c r="C2" s="2">
        <v>9.99</v>
      </c>
      <c r="D2" s="23">
        <f t="shared" ref="D2:D33" si="0">B2*C2</f>
        <v>0</v>
      </c>
    </row>
    <row r="3" spans="1:5" x14ac:dyDescent="0.25">
      <c r="A3" s="1" t="s">
        <v>2</v>
      </c>
      <c r="B3">
        <f>ROUNDUP(' Detailed Materials &amp; Links (4)'!AI4/' Detailed Materials &amp; Links (4)'!AJ4,0)</f>
        <v>0</v>
      </c>
      <c r="C3" s="2">
        <v>5.86</v>
      </c>
      <c r="D3" s="23">
        <f t="shared" si="0"/>
        <v>0</v>
      </c>
    </row>
    <row r="4" spans="1:5" x14ac:dyDescent="0.25">
      <c r="A4" s="1" t="s">
        <v>3</v>
      </c>
      <c r="B4">
        <f>ROUNDUP(' Detailed Materials &amp; Links (4)'!AI5/' Detailed Materials &amp; Links (4)'!AJ5,0)</f>
        <v>0</v>
      </c>
      <c r="C4" s="2">
        <v>8.49</v>
      </c>
      <c r="D4" s="23">
        <f t="shared" si="0"/>
        <v>0</v>
      </c>
    </row>
    <row r="5" spans="1:5" x14ac:dyDescent="0.25">
      <c r="A5" t="s">
        <v>4</v>
      </c>
      <c r="B5">
        <f>ROUNDUP(' Detailed Materials &amp; Links (4)'!AI6/' Detailed Materials &amp; Links (4)'!AJ6,0)</f>
        <v>0</v>
      </c>
      <c r="C5" s="23">
        <v>16.95</v>
      </c>
      <c r="D5" s="23">
        <f t="shared" si="0"/>
        <v>0</v>
      </c>
    </row>
    <row r="6" spans="1:5" x14ac:dyDescent="0.25">
      <c r="A6" s="1" t="s">
        <v>6</v>
      </c>
      <c r="B6">
        <f>ROUNDUP(' Detailed Materials &amp; Links (4)'!AI7/' Detailed Materials &amp; Links (4)'!AJ7,0)</f>
        <v>0</v>
      </c>
      <c r="C6" s="2">
        <v>38.21</v>
      </c>
      <c r="D6" s="23">
        <f t="shared" si="0"/>
        <v>0</v>
      </c>
    </row>
    <row r="7" spans="1:5" x14ac:dyDescent="0.25">
      <c r="A7" t="s">
        <v>7</v>
      </c>
      <c r="B7">
        <f>ROUNDUP(' Detailed Materials &amp; Links (4)'!AI8/' Detailed Materials &amp; Links (4)'!AJ8,0)</f>
        <v>0</v>
      </c>
      <c r="C7" s="23">
        <v>8.59</v>
      </c>
      <c r="D7" s="23">
        <f t="shared" si="0"/>
        <v>0</v>
      </c>
    </row>
    <row r="8" spans="1:5" x14ac:dyDescent="0.25">
      <c r="A8" t="s">
        <v>138</v>
      </c>
      <c r="B8">
        <f>ROUNDUP(' Detailed Materials &amp; Links (4)'!AI9/' Detailed Materials &amp; Links (4)'!AJ9,0)</f>
        <v>0</v>
      </c>
      <c r="C8" s="23">
        <v>13.99</v>
      </c>
      <c r="D8" s="23">
        <f t="shared" si="0"/>
        <v>0</v>
      </c>
    </row>
    <row r="9" spans="1:5" x14ac:dyDescent="0.25">
      <c r="A9" s="1" t="s">
        <v>8</v>
      </c>
      <c r="B9">
        <f>ROUNDUP(' Detailed Materials &amp; Links (4)'!AI10/' Detailed Materials &amp; Links (4)'!AJ10,0)</f>
        <v>0</v>
      </c>
      <c r="C9" s="2">
        <v>2.98</v>
      </c>
      <c r="D9" s="23">
        <f t="shared" si="0"/>
        <v>0</v>
      </c>
    </row>
    <row r="10" spans="1:5" x14ac:dyDescent="0.25">
      <c r="A10" s="1" t="s">
        <v>36</v>
      </c>
      <c r="B10">
        <f>ROUNDUP(' Detailed Materials &amp; Links (4)'!AI11/' Detailed Materials &amp; Links (4)'!AJ11,0)</f>
        <v>0</v>
      </c>
      <c r="C10" s="2">
        <v>2.78</v>
      </c>
      <c r="D10" s="23">
        <f t="shared" si="0"/>
        <v>0</v>
      </c>
    </row>
    <row r="11" spans="1:5" x14ac:dyDescent="0.25">
      <c r="A11" s="1" t="s">
        <v>10</v>
      </c>
      <c r="B11">
        <f>ROUNDUP(' Detailed Materials &amp; Links (4)'!AI12/' Detailed Materials &amp; Links (4)'!AJ12,0)</f>
        <v>0</v>
      </c>
      <c r="C11" s="2">
        <v>98.41</v>
      </c>
      <c r="D11" s="23">
        <f t="shared" si="0"/>
        <v>0</v>
      </c>
    </row>
    <row r="12" spans="1:5" x14ac:dyDescent="0.25">
      <c r="A12" t="s">
        <v>12</v>
      </c>
      <c r="B12">
        <f>ROUNDUP(' Detailed Materials &amp; Links (4)'!AI13/' Detailed Materials &amp; Links (4)'!AJ13,0)</f>
        <v>0</v>
      </c>
      <c r="C12" s="23">
        <v>4.1900000000000004</v>
      </c>
      <c r="D12" s="23">
        <f t="shared" si="0"/>
        <v>0</v>
      </c>
    </row>
    <row r="13" spans="1:5" x14ac:dyDescent="0.25">
      <c r="A13" t="s">
        <v>11</v>
      </c>
      <c r="B13">
        <f>ROUNDUP(' Detailed Materials &amp; Links (4)'!AI14/' Detailed Materials &amp; Links (4)'!AJ14,0)</f>
        <v>0</v>
      </c>
      <c r="C13" s="23">
        <v>13.64</v>
      </c>
      <c r="D13" s="23">
        <f t="shared" si="0"/>
        <v>0</v>
      </c>
    </row>
    <row r="14" spans="1:5" x14ac:dyDescent="0.25">
      <c r="A14" s="1" t="s">
        <v>14</v>
      </c>
      <c r="B14">
        <f>ROUNDUP(' Detailed Materials &amp; Links (4)'!AI15/' Detailed Materials &amp; Links (4)'!AJ15,0)</f>
        <v>0</v>
      </c>
      <c r="C14" s="2">
        <v>12.99</v>
      </c>
      <c r="D14" s="23">
        <f t="shared" si="0"/>
        <v>0</v>
      </c>
    </row>
    <row r="15" spans="1:5" x14ac:dyDescent="0.25">
      <c r="A15" s="1" t="s">
        <v>18</v>
      </c>
      <c r="B15">
        <f>ROUNDUP(' Detailed Materials &amp; Links (4)'!AI16/' Detailed Materials &amp; Links (4)'!AJ16,0)</f>
        <v>0</v>
      </c>
      <c r="C15" s="2">
        <v>65.98</v>
      </c>
      <c r="D15" s="23">
        <f t="shared" si="0"/>
        <v>0</v>
      </c>
    </row>
    <row r="16" spans="1:5" x14ac:dyDescent="0.25">
      <c r="A16" s="1" t="s">
        <v>15</v>
      </c>
      <c r="B16">
        <f>ROUNDUP(' Detailed Materials &amp; Links (4)'!AI17/' Detailed Materials &amp; Links (4)'!AJ17,0)</f>
        <v>0</v>
      </c>
      <c r="C16" s="2">
        <v>6.13</v>
      </c>
      <c r="D16" s="23">
        <f t="shared" si="0"/>
        <v>0</v>
      </c>
    </row>
    <row r="17" spans="1:4" x14ac:dyDescent="0.25">
      <c r="A17" s="1" t="s">
        <v>16</v>
      </c>
      <c r="B17">
        <f>ROUNDUP(' Detailed Materials &amp; Links (4)'!AI18/' Detailed Materials &amp; Links (4)'!AJ18,0)</f>
        <v>0</v>
      </c>
      <c r="C17" s="2">
        <v>5.56</v>
      </c>
      <c r="D17" s="23">
        <f t="shared" si="0"/>
        <v>0</v>
      </c>
    </row>
    <row r="18" spans="1:4" x14ac:dyDescent="0.25">
      <c r="A18" t="s">
        <v>17</v>
      </c>
      <c r="B18">
        <f>ROUNDUP(' Detailed Materials &amp; Links (4)'!AI19/' Detailed Materials &amp; Links (4)'!AJ19,0)</f>
        <v>0</v>
      </c>
      <c r="C18" s="23">
        <v>10.71</v>
      </c>
      <c r="D18" s="23">
        <f t="shared" si="0"/>
        <v>0</v>
      </c>
    </row>
    <row r="19" spans="1:4" x14ac:dyDescent="0.25">
      <c r="A19" t="s">
        <v>20</v>
      </c>
      <c r="B19">
        <f>ROUNDUP(' Detailed Materials &amp; Links (4)'!AI20/' Detailed Materials &amp; Links (4)'!AJ20,0)</f>
        <v>0</v>
      </c>
      <c r="C19" s="23">
        <v>17.989999999999998</v>
      </c>
      <c r="D19" s="23">
        <f t="shared" si="0"/>
        <v>0</v>
      </c>
    </row>
    <row r="20" spans="1:4" x14ac:dyDescent="0.25">
      <c r="A20" t="s">
        <v>60</v>
      </c>
      <c r="B20">
        <f>ROUNDUP(' Detailed Materials &amp; Links (4)'!AI21/' Detailed Materials &amp; Links (4)'!AJ21,0)</f>
        <v>0</v>
      </c>
      <c r="C20" s="23">
        <v>2.99</v>
      </c>
      <c r="D20" s="23">
        <f t="shared" si="0"/>
        <v>0</v>
      </c>
    </row>
    <row r="21" spans="1:4" x14ac:dyDescent="0.25">
      <c r="A21" t="s">
        <v>21</v>
      </c>
      <c r="B21">
        <f>ROUNDUP(' Detailed Materials &amp; Links (4)'!AI22/' Detailed Materials &amp; Links (4)'!AJ22,0)</f>
        <v>0</v>
      </c>
      <c r="C21" s="23">
        <v>18.29</v>
      </c>
      <c r="D21" s="23">
        <f t="shared" si="0"/>
        <v>0</v>
      </c>
    </row>
    <row r="22" spans="1:4" x14ac:dyDescent="0.25">
      <c r="A22" t="s">
        <v>22</v>
      </c>
      <c r="B22">
        <f>ROUNDUP(' Detailed Materials &amp; Links (4)'!AI23/' Detailed Materials &amp; Links (4)'!AJ23,0)</f>
        <v>0</v>
      </c>
      <c r="C22" s="23">
        <v>9.99</v>
      </c>
      <c r="D22" s="23">
        <f t="shared" si="0"/>
        <v>0</v>
      </c>
    </row>
    <row r="23" spans="1:4" x14ac:dyDescent="0.25">
      <c r="A23" t="s">
        <v>66</v>
      </c>
      <c r="B23">
        <f>ROUNDUP(' Detailed Materials &amp; Links (4)'!AI24/' Detailed Materials &amp; Links (4)'!AJ24,0)</f>
        <v>0</v>
      </c>
      <c r="C23" s="23">
        <v>3.11</v>
      </c>
      <c r="D23" s="23">
        <f t="shared" si="0"/>
        <v>0</v>
      </c>
    </row>
    <row r="24" spans="1:4" x14ac:dyDescent="0.25">
      <c r="A24" s="1" t="s">
        <v>86</v>
      </c>
      <c r="B24">
        <f>ROUNDUP(' Detailed Materials &amp; Links (4)'!AI25/' Detailed Materials &amp; Links (4)'!AJ25,0)</f>
        <v>0</v>
      </c>
      <c r="C24" s="2">
        <v>18.489999999999998</v>
      </c>
      <c r="D24" s="23">
        <f t="shared" si="0"/>
        <v>0</v>
      </c>
    </row>
    <row r="25" spans="1:4" x14ac:dyDescent="0.25">
      <c r="A25" s="1" t="s">
        <v>41</v>
      </c>
      <c r="B25">
        <f>ROUNDUP(' Detailed Materials &amp; Links (4)'!AI26/' Detailed Materials &amp; Links (4)'!AJ26,0)</f>
        <v>0</v>
      </c>
      <c r="C25" s="2">
        <v>6.52</v>
      </c>
      <c r="D25" s="23">
        <f t="shared" si="0"/>
        <v>0</v>
      </c>
    </row>
    <row r="26" spans="1:4" x14ac:dyDescent="0.25">
      <c r="A26" t="s">
        <v>24</v>
      </c>
      <c r="B26">
        <f>ROUNDUP(' Detailed Materials &amp; Links (4)'!AI27/' Detailed Materials &amp; Links (4)'!AJ27,0)</f>
        <v>0</v>
      </c>
      <c r="C26" s="23">
        <v>5.25</v>
      </c>
      <c r="D26" s="23">
        <f t="shared" si="0"/>
        <v>0</v>
      </c>
    </row>
    <row r="27" spans="1:4" x14ac:dyDescent="0.25">
      <c r="A27" t="s">
        <v>25</v>
      </c>
      <c r="B27">
        <v>0</v>
      </c>
      <c r="C27" s="23">
        <v>16.989999999999998</v>
      </c>
      <c r="D27" s="23">
        <f t="shared" si="0"/>
        <v>0</v>
      </c>
    </row>
    <row r="28" spans="1:4" x14ac:dyDescent="0.25">
      <c r="A28" s="1" t="s">
        <v>27</v>
      </c>
      <c r="B28">
        <f>ROUNDUP(' Detailed Materials &amp; Links (4)'!AI29/' Detailed Materials &amp; Links (4)'!AJ29,0)</f>
        <v>0</v>
      </c>
      <c r="C28" s="2">
        <v>11.95</v>
      </c>
      <c r="D28" s="23">
        <f t="shared" si="0"/>
        <v>0</v>
      </c>
    </row>
    <row r="29" spans="1:4" x14ac:dyDescent="0.25">
      <c r="A29" t="s">
        <v>29</v>
      </c>
      <c r="B29">
        <f>ROUNDUP(' Detailed Materials &amp; Links (4)'!AI30/' Detailed Materials &amp; Links (4)'!AJ30,0)</f>
        <v>0</v>
      </c>
      <c r="C29" s="23">
        <v>15.25</v>
      </c>
      <c r="D29" s="23">
        <f t="shared" si="0"/>
        <v>0</v>
      </c>
    </row>
    <row r="30" spans="1:4" x14ac:dyDescent="0.25">
      <c r="A30" t="s">
        <v>30</v>
      </c>
      <c r="B30">
        <f>ROUNDUP(' Detailed Materials &amp; Links (4)'!AI31/' Detailed Materials &amp; Links (4)'!AJ31,0)</f>
        <v>0</v>
      </c>
      <c r="C30" s="23">
        <v>23.25</v>
      </c>
      <c r="D30" s="23">
        <f t="shared" si="0"/>
        <v>0</v>
      </c>
    </row>
    <row r="31" spans="1:4" x14ac:dyDescent="0.25">
      <c r="A31" t="s">
        <v>31</v>
      </c>
      <c r="B31">
        <f>ROUNDUP(' Detailed Materials &amp; Links (4)'!AI32/' Detailed Materials &amp; Links (4)'!AJ32,0)</f>
        <v>0</v>
      </c>
      <c r="C31" s="23">
        <v>14.82</v>
      </c>
      <c r="D31" s="23">
        <f t="shared" si="0"/>
        <v>0</v>
      </c>
    </row>
    <row r="32" spans="1:4" x14ac:dyDescent="0.25">
      <c r="A32" s="1" t="s">
        <v>32</v>
      </c>
      <c r="B32">
        <f>ROUNDUP(' Detailed Materials &amp; Links (4)'!AI33/' Detailed Materials &amp; Links (4)'!AJ33,0)</f>
        <v>0</v>
      </c>
      <c r="C32" s="2">
        <v>1.49</v>
      </c>
      <c r="D32" s="23">
        <f t="shared" si="0"/>
        <v>0</v>
      </c>
    </row>
    <row r="33" spans="1:4" x14ac:dyDescent="0.25">
      <c r="A33" s="1" t="s">
        <v>34</v>
      </c>
      <c r="B33">
        <f>ROUNDUP(' Detailed Materials &amp; Links (4)'!AI34/' Detailed Materials &amp; Links (4)'!AJ34,0)</f>
        <v>0</v>
      </c>
      <c r="C33" s="2">
        <v>4.3</v>
      </c>
      <c r="D33" s="23">
        <f t="shared" si="0"/>
        <v>0</v>
      </c>
    </row>
    <row r="34" spans="1:4" x14ac:dyDescent="0.25">
      <c r="A34" s="1" t="s">
        <v>35</v>
      </c>
      <c r="B34">
        <f>ROUNDUP(' Detailed Materials &amp; Links (4)'!AI35/' Detailed Materials &amp; Links (4)'!AJ35,0)</f>
        <v>0</v>
      </c>
      <c r="C34" s="2">
        <v>6.96</v>
      </c>
      <c r="D34" s="23">
        <f t="shared" ref="D34:D53" si="1">B34*C34</f>
        <v>0</v>
      </c>
    </row>
    <row r="35" spans="1:4" x14ac:dyDescent="0.25">
      <c r="A35" s="1" t="s">
        <v>37</v>
      </c>
      <c r="B35">
        <f>ROUNDUP(' Detailed Materials &amp; Links (4)'!AI36/' Detailed Materials &amp; Links (4)'!AJ36,0)</f>
        <v>0</v>
      </c>
      <c r="C35" s="2">
        <v>27.49</v>
      </c>
      <c r="D35" s="23">
        <f t="shared" si="1"/>
        <v>0</v>
      </c>
    </row>
    <row r="36" spans="1:4" x14ac:dyDescent="0.25">
      <c r="A36" s="1" t="s">
        <v>39</v>
      </c>
      <c r="B36">
        <f>ROUNDUP(' Detailed Materials &amp; Links (4)'!AI37/' Detailed Materials &amp; Links (4)'!AJ37,0)</f>
        <v>0</v>
      </c>
      <c r="C36" s="2">
        <v>8.89</v>
      </c>
      <c r="D36" s="23">
        <f t="shared" si="1"/>
        <v>0</v>
      </c>
    </row>
    <row r="37" spans="1:4" x14ac:dyDescent="0.25">
      <c r="A37" t="s">
        <v>42</v>
      </c>
      <c r="B37">
        <v>0</v>
      </c>
      <c r="C37" s="23">
        <v>17.95</v>
      </c>
      <c r="D37" s="23">
        <f t="shared" si="1"/>
        <v>0</v>
      </c>
    </row>
    <row r="38" spans="1:4" x14ac:dyDescent="0.25">
      <c r="A38" t="s">
        <v>68</v>
      </c>
      <c r="B38">
        <f>ROUNDUP(' Detailed Materials &amp; Links (4)'!AI39/' Detailed Materials &amp; Links (4)'!AJ39,0)</f>
        <v>0</v>
      </c>
      <c r="C38" s="23">
        <v>10.23</v>
      </c>
      <c r="D38" s="23">
        <f t="shared" si="1"/>
        <v>0</v>
      </c>
    </row>
    <row r="39" spans="1:4" x14ac:dyDescent="0.25">
      <c r="A39" t="s">
        <v>44</v>
      </c>
      <c r="B39">
        <f>ROUNDUP(' Detailed Materials &amp; Links (4)'!AI40/' Detailed Materials &amp; Links (4)'!AJ40,0)</f>
        <v>0</v>
      </c>
      <c r="C39" s="23">
        <v>8.99</v>
      </c>
      <c r="D39" s="23">
        <f t="shared" si="1"/>
        <v>0</v>
      </c>
    </row>
    <row r="40" spans="1:4" x14ac:dyDescent="0.25">
      <c r="A40" s="1" t="s">
        <v>46</v>
      </c>
      <c r="B40">
        <f>ROUNDUP(' Detailed Materials &amp; Links (4)'!AI41/' Detailed Materials &amp; Links (4)'!AJ41,0)</f>
        <v>0</v>
      </c>
      <c r="C40" s="2">
        <v>2.89</v>
      </c>
      <c r="D40" s="23">
        <f t="shared" si="1"/>
        <v>0</v>
      </c>
    </row>
    <row r="41" spans="1:4" x14ac:dyDescent="0.25">
      <c r="A41" t="s">
        <v>47</v>
      </c>
      <c r="B41">
        <f>ROUNDUP(' Detailed Materials &amp; Links (4)'!AI42/' Detailed Materials &amp; Links (4)'!AJ42,0)</f>
        <v>0</v>
      </c>
      <c r="C41" s="23">
        <v>7.33</v>
      </c>
      <c r="D41" s="23">
        <f t="shared" si="1"/>
        <v>0</v>
      </c>
    </row>
    <row r="42" spans="1:4" x14ac:dyDescent="0.25">
      <c r="A42" s="5" t="s">
        <v>49</v>
      </c>
      <c r="B42">
        <f>ROUNDUP(' Detailed Materials &amp; Links (4)'!AI43/' Detailed Materials &amp; Links (4)'!AJ43,0)</f>
        <v>0</v>
      </c>
      <c r="C42" s="6">
        <v>3.19</v>
      </c>
      <c r="D42" s="23">
        <f t="shared" si="1"/>
        <v>0</v>
      </c>
    </row>
    <row r="43" spans="1:4" x14ac:dyDescent="0.25">
      <c r="A43" s="1" t="s">
        <v>53</v>
      </c>
      <c r="B43">
        <f>ROUNDUP(' Detailed Materials &amp; Links (4)'!AI44/' Detailed Materials &amp; Links (4)'!AJ44,0)</f>
        <v>0</v>
      </c>
      <c r="C43" s="2">
        <v>2.87</v>
      </c>
      <c r="D43" s="23">
        <f t="shared" si="1"/>
        <v>0</v>
      </c>
    </row>
    <row r="44" spans="1:4" x14ac:dyDescent="0.25">
      <c r="A44" s="1" t="s">
        <v>51</v>
      </c>
      <c r="B44">
        <f>ROUNDUP(' Detailed Materials &amp; Links (4)'!AI45/' Detailed Materials &amp; Links (4)'!AJ45,0)</f>
        <v>0</v>
      </c>
      <c r="C44" s="2">
        <v>4.49</v>
      </c>
      <c r="D44" s="23">
        <f t="shared" si="1"/>
        <v>0</v>
      </c>
    </row>
    <row r="45" spans="1:4" x14ac:dyDescent="0.25">
      <c r="A45" s="1" t="s">
        <v>50</v>
      </c>
      <c r="B45">
        <f>ROUNDUP(' Detailed Materials &amp; Links (4)'!AI46/' Detailed Materials &amp; Links (4)'!AJ46,0)</f>
        <v>0</v>
      </c>
      <c r="C45" s="2">
        <v>1.77</v>
      </c>
      <c r="D45" s="23">
        <f t="shared" si="1"/>
        <v>0</v>
      </c>
    </row>
    <row r="46" spans="1:4" x14ac:dyDescent="0.25">
      <c r="A46" s="1" t="s">
        <v>52</v>
      </c>
      <c r="B46">
        <f>ROUNDUP(' Detailed Materials &amp; Links (4)'!AI47/' Detailed Materials &amp; Links (4)'!AJ47,0)</f>
        <v>0</v>
      </c>
      <c r="C46" s="2">
        <v>4.42</v>
      </c>
      <c r="D46" s="23">
        <f t="shared" si="1"/>
        <v>0</v>
      </c>
    </row>
    <row r="47" spans="1:4" x14ac:dyDescent="0.25">
      <c r="A47" s="1" t="s">
        <v>56</v>
      </c>
      <c r="B47">
        <f>ROUNDUP(' Detailed Materials &amp; Links (4)'!AI48/' Detailed Materials &amp; Links (4)'!AJ48,0)</f>
        <v>0</v>
      </c>
      <c r="C47" s="2">
        <v>10.14</v>
      </c>
      <c r="D47" s="23">
        <f t="shared" si="1"/>
        <v>0</v>
      </c>
    </row>
    <row r="48" spans="1:4" x14ac:dyDescent="0.25">
      <c r="A48" s="1" t="s">
        <v>54</v>
      </c>
      <c r="B48">
        <f>ROUNDUP(' Detailed Materials &amp; Links (4)'!AI49/' Detailed Materials &amp; Links (4)'!AJ49,0)</f>
        <v>0</v>
      </c>
      <c r="C48" s="2">
        <v>6.99</v>
      </c>
      <c r="D48" s="23">
        <f t="shared" si="1"/>
        <v>0</v>
      </c>
    </row>
    <row r="49" spans="1:4" x14ac:dyDescent="0.25">
      <c r="A49" t="s">
        <v>57</v>
      </c>
      <c r="B49">
        <f>ROUNDUP(' Detailed Materials &amp; Links (4)'!AI50/' Detailed Materials &amp; Links (4)'!AJ50,0)</f>
        <v>0</v>
      </c>
      <c r="C49" s="23">
        <v>29.99</v>
      </c>
      <c r="D49" s="23">
        <f t="shared" si="1"/>
        <v>0</v>
      </c>
    </row>
    <row r="50" spans="1:4" ht="14.25" customHeight="1" x14ac:dyDescent="0.25">
      <c r="A50" t="s">
        <v>69</v>
      </c>
      <c r="B50">
        <f>ROUNDUP(' Detailed Materials &amp; Links (4)'!AI51/' Detailed Materials &amp; Links (4)'!AJ51,0)</f>
        <v>0</v>
      </c>
      <c r="C50" s="23">
        <v>4.59</v>
      </c>
      <c r="D50" s="23">
        <f t="shared" si="1"/>
        <v>0</v>
      </c>
    </row>
    <row r="51" spans="1:4" x14ac:dyDescent="0.25">
      <c r="A51" t="s">
        <v>58</v>
      </c>
      <c r="B51">
        <f>ROUNDUP(' Detailed Materials &amp; Links (4)'!AI52/' Detailed Materials &amp; Links (4)'!AJ52,0)</f>
        <v>0</v>
      </c>
      <c r="C51" s="23">
        <v>13.99</v>
      </c>
      <c r="D51" s="23">
        <f t="shared" si="1"/>
        <v>0</v>
      </c>
    </row>
    <row r="52" spans="1:4" x14ac:dyDescent="0.25">
      <c r="A52" t="s">
        <v>126</v>
      </c>
      <c r="B52">
        <f>ROUNDUP(' Detailed Materials &amp; Links (4)'!AI53/' Detailed Materials &amp; Links (4)'!AJ53,0)</f>
        <v>0</v>
      </c>
      <c r="C52" s="23">
        <v>15.18</v>
      </c>
      <c r="D52" s="23">
        <f t="shared" si="1"/>
        <v>0</v>
      </c>
    </row>
    <row r="53" spans="1:4" x14ac:dyDescent="0.25">
      <c r="A53" s="1" t="s">
        <v>128</v>
      </c>
      <c r="B53">
        <f>ROUNDUP(' Detailed Materials &amp; Links (4)'!AI54/' Detailed Materials &amp; Links (4)'!AJ54,0)</f>
        <v>0</v>
      </c>
      <c r="C53" s="2">
        <v>13.99</v>
      </c>
      <c r="D53" s="23">
        <f t="shared" si="1"/>
        <v>0</v>
      </c>
    </row>
    <row r="54" spans="1:4" s="14" customFormat="1" x14ac:dyDescent="0.25">
      <c r="A54" s="19"/>
      <c r="C54" s="24"/>
      <c r="D54" s="24"/>
    </row>
    <row r="55" spans="1:4" x14ac:dyDescent="0.25">
      <c r="A55" s="45" t="s">
        <v>158</v>
      </c>
      <c r="B55" s="45"/>
      <c r="C55" s="46"/>
      <c r="D55" s="46">
        <f>SUM(D2:D54)</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sheetPr>
  <dimension ref="A1:AN56"/>
  <sheetViews>
    <sheetView topLeftCell="A10" workbookViewId="0">
      <pane xSplit="1" topLeftCell="AD1" activePane="topRight" state="frozen"/>
      <selection pane="topRight" activeCell="AM60" sqref="AM60"/>
    </sheetView>
  </sheetViews>
  <sheetFormatPr defaultRowHeight="15" x14ac:dyDescent="0.25"/>
  <cols>
    <col min="1" max="1" width="30" style="1" bestFit="1" customWidth="1"/>
    <col min="2" max="3" width="15.28515625" style="1" customWidth="1"/>
    <col min="4" max="4" width="13" style="1" customWidth="1"/>
    <col min="5" max="5" width="13.5703125" style="1" customWidth="1"/>
    <col min="6" max="7" width="18" style="1" customWidth="1"/>
    <col min="8" max="9" width="12.85546875" style="1" customWidth="1"/>
    <col min="10" max="11" width="14.5703125" style="1" customWidth="1"/>
    <col min="12" max="13" width="12.42578125" style="1" customWidth="1"/>
    <col min="14" max="14" width="18.85546875" style="1" customWidth="1"/>
    <col min="15" max="15" width="17.140625" style="1" customWidth="1"/>
    <col min="16" max="16" width="22.28515625" style="1" customWidth="1"/>
    <col min="17" max="17" width="20.42578125" style="1" customWidth="1"/>
    <col min="18" max="19" width="14.85546875" style="1" customWidth="1"/>
    <col min="20" max="20" width="12.5703125" style="1" customWidth="1"/>
    <col min="21" max="21" width="12.42578125" style="1" customWidth="1"/>
    <col min="22" max="22" width="14" style="1" customWidth="1"/>
    <col min="23" max="23" width="14.42578125" style="1" customWidth="1"/>
    <col min="24" max="25" width="12.7109375" style="1" customWidth="1"/>
    <col min="26" max="27" width="14.28515625" style="1" customWidth="1"/>
    <col min="28" max="28" width="15.140625" style="1" customWidth="1"/>
    <col min="29" max="29" width="14.7109375" style="1" customWidth="1"/>
    <col min="30" max="31" width="17.140625" style="1" customWidth="1"/>
    <col min="32" max="32" width="18.85546875" style="1" customWidth="1"/>
    <col min="33" max="33" width="10.28515625" style="1" customWidth="1"/>
    <col min="34" max="35" width="25.85546875" style="1" customWidth="1"/>
    <col min="36" max="36" width="17.140625" style="1" customWidth="1"/>
    <col min="37" max="37" width="9.140625" style="1"/>
    <col min="38" max="38" width="12.28515625" style="2" customWidth="1"/>
    <col min="39" max="39" width="10.5703125" style="2" bestFit="1" customWidth="1"/>
    <col min="40" max="40" width="255.7109375" style="1" bestFit="1" customWidth="1"/>
    <col min="41" max="16384" width="9.140625" style="1"/>
  </cols>
  <sheetData>
    <row r="1" spans="1:40" s="37" customFormat="1" x14ac:dyDescent="0.25">
      <c r="B1" s="50" t="s">
        <v>0</v>
      </c>
      <c r="C1" s="50"/>
      <c r="D1" s="50" t="s">
        <v>5</v>
      </c>
      <c r="E1" s="50"/>
      <c r="F1" s="50" t="s">
        <v>9</v>
      </c>
      <c r="G1" s="50"/>
      <c r="H1" s="50" t="s">
        <v>13</v>
      </c>
      <c r="I1" s="50"/>
      <c r="J1" s="50" t="s">
        <v>19</v>
      </c>
      <c r="K1" s="50"/>
      <c r="L1" s="50" t="s">
        <v>23</v>
      </c>
      <c r="M1" s="50"/>
      <c r="N1" s="50" t="s">
        <v>26</v>
      </c>
      <c r="O1" s="50"/>
      <c r="P1" s="50" t="s">
        <v>28</v>
      </c>
      <c r="Q1" s="50"/>
      <c r="R1" s="50" t="s">
        <v>33</v>
      </c>
      <c r="S1" s="50"/>
      <c r="T1" s="50" t="s">
        <v>38</v>
      </c>
      <c r="U1" s="50"/>
      <c r="V1" s="50" t="s">
        <v>40</v>
      </c>
      <c r="W1" s="50"/>
      <c r="X1" s="50" t="s">
        <v>43</v>
      </c>
      <c r="Y1" s="50"/>
      <c r="Z1" s="50" t="s">
        <v>45</v>
      </c>
      <c r="AA1" s="50"/>
      <c r="AB1" s="50" t="s">
        <v>48</v>
      </c>
      <c r="AC1" s="50"/>
      <c r="AD1" s="50" t="s">
        <v>55</v>
      </c>
      <c r="AE1" s="50"/>
      <c r="AF1" s="50" t="s">
        <v>59</v>
      </c>
      <c r="AG1" s="50"/>
      <c r="AH1" s="38" t="s">
        <v>114</v>
      </c>
      <c r="AI1" s="38" t="s">
        <v>115</v>
      </c>
      <c r="AJ1" s="37" t="s">
        <v>130</v>
      </c>
      <c r="AK1" s="37" t="s">
        <v>124</v>
      </c>
      <c r="AL1" s="8" t="s">
        <v>64</v>
      </c>
      <c r="AM1" s="8" t="s">
        <v>63</v>
      </c>
      <c r="AN1" s="37" t="s">
        <v>62</v>
      </c>
    </row>
    <row r="2" spans="1:40" x14ac:dyDescent="0.25">
      <c r="A2" s="39" t="s">
        <v>112</v>
      </c>
      <c r="B2" s="39"/>
      <c r="C2" s="39" t="b">
        <v>0</v>
      </c>
      <c r="D2" s="39"/>
      <c r="E2" s="39" t="b">
        <v>0</v>
      </c>
      <c r="F2" s="39"/>
      <c r="G2" s="39" t="b">
        <v>0</v>
      </c>
      <c r="H2" s="39"/>
      <c r="I2" s="39" t="b">
        <v>0</v>
      </c>
      <c r="J2" s="39"/>
      <c r="K2" s="39" t="b">
        <v>0</v>
      </c>
      <c r="L2" s="39"/>
      <c r="M2" s="39" t="b">
        <v>0</v>
      </c>
      <c r="N2" s="39"/>
      <c r="O2" s="39" t="b">
        <v>0</v>
      </c>
      <c r="P2" s="39"/>
      <c r="Q2" s="39" t="b">
        <v>0</v>
      </c>
      <c r="R2" s="39"/>
      <c r="S2" s="39" t="b">
        <v>0</v>
      </c>
      <c r="T2" s="39"/>
      <c r="U2" s="39" t="b">
        <v>0</v>
      </c>
      <c r="V2" s="39"/>
      <c r="W2" s="39" t="b">
        <v>0</v>
      </c>
      <c r="X2" s="39"/>
      <c r="Y2" s="39" t="b">
        <v>0</v>
      </c>
      <c r="Z2" s="39"/>
      <c r="AA2" s="39" t="b">
        <v>0</v>
      </c>
      <c r="AB2" s="39"/>
      <c r="AC2" s="39" t="b">
        <v>0</v>
      </c>
      <c r="AD2" s="39"/>
      <c r="AE2" s="39" t="b">
        <v>0</v>
      </c>
      <c r="AF2" s="39"/>
      <c r="AG2" s="39" t="b">
        <v>0</v>
      </c>
      <c r="AH2" s="39"/>
      <c r="AI2" s="39"/>
      <c r="AJ2" s="39"/>
      <c r="AK2" s="39"/>
      <c r="AL2" s="40"/>
      <c r="AM2" s="40"/>
      <c r="AN2" s="39"/>
    </row>
    <row r="3" spans="1:40" x14ac:dyDescent="0.25">
      <c r="A3" s="1" t="s">
        <v>1</v>
      </c>
      <c r="B3" s="1">
        <v>1</v>
      </c>
      <c r="C3" s="1">
        <f>B3*$C$2*'Select Activities(1) '!$F$1</f>
        <v>0</v>
      </c>
      <c r="E3" s="1">
        <f>D3*$E$2*'Select Activities(1) '!$F$1</f>
        <v>0</v>
      </c>
      <c r="G3" s="1">
        <f>F3*$G$2*'Select Activities(1) '!$F$1</f>
        <v>0</v>
      </c>
      <c r="I3" s="1">
        <f>H3*$I$2*'Select Activities(1) '!$F$1</f>
        <v>0</v>
      </c>
      <c r="K3" s="1">
        <f>J3*$K$2*'Select Activities(1) '!$F$1</f>
        <v>0</v>
      </c>
      <c r="L3" s="1">
        <v>1</v>
      </c>
      <c r="M3" s="1">
        <f>L3*$M$2*'Select Activities(1) '!$F$1</f>
        <v>0</v>
      </c>
      <c r="O3" s="1">
        <f>N3*$O$2*'Select Activities(1) '!$F$1</f>
        <v>0</v>
      </c>
      <c r="Q3" s="1">
        <f>P3*$Q$2*'Select Activities(1) '!$F$1</f>
        <v>0</v>
      </c>
      <c r="S3" s="1">
        <f>R3*$S$2*'Select Activities(1) '!$F$1</f>
        <v>0</v>
      </c>
      <c r="U3" s="1">
        <f>T3*$U$2*'Select Activities(1) '!$F$1</f>
        <v>0</v>
      </c>
      <c r="W3" s="1">
        <f>V3*$W$2*'Select Activities(1) '!$F$1</f>
        <v>0</v>
      </c>
      <c r="Y3" s="1">
        <f>X3*$Y$2*'Select Activities(1) '!$Y$1</f>
        <v>0</v>
      </c>
      <c r="AA3" s="1">
        <f>ZU3*$AA$2*'Select Activities(1) '!$F$1</f>
        <v>0</v>
      </c>
      <c r="AC3" s="1">
        <f>AB3*$AC$2*'Select Activities(1) '!$F$1</f>
        <v>0</v>
      </c>
      <c r="AE3" s="1">
        <f>AD3*$AE$2*'Select Activities(1) '!$F$1</f>
        <v>0</v>
      </c>
      <c r="AG3" s="1">
        <f>AF3*$AG$2*'Select Activities(1) '!$F$1</f>
        <v>0</v>
      </c>
      <c r="AH3" s="1">
        <f>SUM(AG3,AE3,AC3,AA3,Y3,W3,U3,S3,Q3,O3,M3,K3,I3,G3,E3,C3)</f>
        <v>0</v>
      </c>
      <c r="AI3" s="1">
        <f>AH3*1.25</f>
        <v>0</v>
      </c>
      <c r="AJ3" s="1">
        <v>128</v>
      </c>
      <c r="AK3" s="1" t="s">
        <v>65</v>
      </c>
      <c r="AL3" s="2">
        <f t="shared" ref="AL3:AL34" si="0">AM3/AJ3</f>
        <v>7.8046875000000002E-2</v>
      </c>
      <c r="AM3" s="2">
        <v>9.99</v>
      </c>
      <c r="AN3" s="3" t="s">
        <v>70</v>
      </c>
    </row>
    <row r="4" spans="1:40" x14ac:dyDescent="0.25">
      <c r="A4" s="1" t="s">
        <v>2</v>
      </c>
      <c r="B4" s="1">
        <v>1</v>
      </c>
      <c r="C4" s="1">
        <f>B4*$C$2*'Select Activities(1) '!$F$1</f>
        <v>0</v>
      </c>
      <c r="E4" s="1">
        <f>D4*$E$2*'Select Activities(1) '!$F$1</f>
        <v>0</v>
      </c>
      <c r="G4" s="1">
        <f>F4*$G$2*'Select Activities(1) '!$F$1</f>
        <v>0</v>
      </c>
      <c r="I4" s="1">
        <f>H4*$I$2*'Select Activities(1) '!$F$1</f>
        <v>0</v>
      </c>
      <c r="K4" s="1">
        <f>J4*$K$2*'Select Activities(1) '!$F$1</f>
        <v>0</v>
      </c>
      <c r="M4" s="1">
        <f>L4*$M$2*'Select Activities(1) '!$F$1</f>
        <v>0</v>
      </c>
      <c r="O4" s="1">
        <f>N4*$O$2*'Select Activities(1) '!$F$1</f>
        <v>0</v>
      </c>
      <c r="Q4" s="1">
        <f>P4*$Q$2*'Select Activities(1) '!$F$1</f>
        <v>0</v>
      </c>
      <c r="S4" s="1">
        <f>R4*$S$2*'Select Activities(1) '!$F$1</f>
        <v>0</v>
      </c>
      <c r="U4" s="1">
        <f>T4*$U$2*'Select Activities(1) '!$F$1</f>
        <v>0</v>
      </c>
      <c r="W4" s="1">
        <f>V4*$W$2*'Select Activities(1) '!$F$1</f>
        <v>0</v>
      </c>
      <c r="Y4" s="1">
        <f>X4*$Y$2*'Select Activities(1) '!$Y$1</f>
        <v>0</v>
      </c>
      <c r="AA4" s="1">
        <f>ZU4*$AA$2*'Select Activities(1) '!$F$1</f>
        <v>0</v>
      </c>
      <c r="AC4" s="1">
        <f>AB4*$AC$2*'Select Activities(1) '!$F$1</f>
        <v>0</v>
      </c>
      <c r="AE4" s="1">
        <f>AD4*$AE$2*'Select Activities(1) '!$F$1</f>
        <v>0</v>
      </c>
      <c r="AG4" s="1">
        <f>AF4*$AG$2*'Select Activities(1) '!$F$1</f>
        <v>0</v>
      </c>
      <c r="AH4" s="1">
        <f t="shared" ref="AH4:AH54" si="1">SUM(AG4,AE4,AC4,AA4,Y4,W4,U4,S4,Q4,O4,M4,K4,I4,G4,E4,C4)</f>
        <v>0</v>
      </c>
      <c r="AI4" s="1">
        <f t="shared" ref="AI4:AI54" si="2">AH4*1.25</f>
        <v>0</v>
      </c>
      <c r="AJ4" s="1">
        <v>100</v>
      </c>
      <c r="AK4" s="1" t="s">
        <v>65</v>
      </c>
      <c r="AL4" s="2">
        <f t="shared" si="0"/>
        <v>5.8600000000000006E-2</v>
      </c>
      <c r="AM4" s="2">
        <v>5.86</v>
      </c>
      <c r="AN4" s="3" t="s">
        <v>71</v>
      </c>
    </row>
    <row r="5" spans="1:40" x14ac:dyDescent="0.25">
      <c r="A5" s="1" t="s">
        <v>3</v>
      </c>
      <c r="B5" s="1">
        <v>2</v>
      </c>
      <c r="C5" s="1">
        <f>B5*$C$2*'Select Activities(1) '!$F$1</f>
        <v>0</v>
      </c>
      <c r="E5" s="1">
        <f>D5*$E$2*'Select Activities(1) '!$F$1</f>
        <v>0</v>
      </c>
      <c r="F5" s="1">
        <v>9</v>
      </c>
      <c r="G5" s="1">
        <f>F5*$G$2*'Select Activities(1) '!$F$1</f>
        <v>0</v>
      </c>
      <c r="I5" s="1">
        <f>H5*$I$2*'Select Activities(1) '!$F$1</f>
        <v>0</v>
      </c>
      <c r="K5" s="1">
        <f>J5*$K$2*'Select Activities(1) '!$F$1</f>
        <v>0</v>
      </c>
      <c r="M5" s="1">
        <f>L5*$M$2*'Select Activities(1) '!$F$1</f>
        <v>0</v>
      </c>
      <c r="O5" s="1">
        <f>N5*$O$2*'Select Activities(1) '!$F$1</f>
        <v>0</v>
      </c>
      <c r="Q5" s="1">
        <f>P5*$Q$2*'Select Activities(1) '!$F$1</f>
        <v>0</v>
      </c>
      <c r="S5" s="1">
        <f>R5*$S$2*'Select Activities(1) '!$F$1</f>
        <v>0</v>
      </c>
      <c r="U5" s="1">
        <f>T5*$U$2*'Select Activities(1) '!$F$1</f>
        <v>0</v>
      </c>
      <c r="W5" s="1">
        <f>V5*$W$2*'Select Activities(1) '!$F$1</f>
        <v>0</v>
      </c>
      <c r="Y5" s="1">
        <f>X5*$Y$2*'Select Activities(1) '!$Y$1</f>
        <v>0</v>
      </c>
      <c r="AA5" s="1">
        <f>ZU5*$AA$2*'Select Activities(1) '!$F$1</f>
        <v>0</v>
      </c>
      <c r="AC5" s="1">
        <f>AB5*$AC$2*'Select Activities(1) '!$F$1</f>
        <v>0</v>
      </c>
      <c r="AE5" s="1">
        <f>AD5*$AE$2*'Select Activities(1) '!$F$1</f>
        <v>0</v>
      </c>
      <c r="AG5" s="1">
        <f>AF5*$AG$2*'Select Activities(1) '!$F$1</f>
        <v>0</v>
      </c>
      <c r="AH5" s="1">
        <f t="shared" si="1"/>
        <v>0</v>
      </c>
      <c r="AI5" s="1">
        <f t="shared" si="2"/>
        <v>0</v>
      </c>
      <c r="AJ5" s="1">
        <v>128</v>
      </c>
      <c r="AK5" s="1" t="s">
        <v>61</v>
      </c>
      <c r="AL5" s="2">
        <f t="shared" si="0"/>
        <v>6.6328125000000002E-2</v>
      </c>
      <c r="AM5" s="2">
        <v>8.49</v>
      </c>
      <c r="AN5" s="3" t="s">
        <v>72</v>
      </c>
    </row>
    <row r="6" spans="1:40" customFormat="1" x14ac:dyDescent="0.25">
      <c r="A6" t="s">
        <v>4</v>
      </c>
      <c r="B6">
        <v>12</v>
      </c>
      <c r="C6">
        <f>B6*C2</f>
        <v>0</v>
      </c>
      <c r="E6">
        <f>D6*$E$2*'Select Activities(1) '!$F$1</f>
        <v>0</v>
      </c>
      <c r="G6">
        <f>F6*$G$2*'Select Activities(1) '!$F$1</f>
        <v>0</v>
      </c>
      <c r="I6">
        <f>H6*$I$2*'Select Activities(1) '!$F$1</f>
        <v>0</v>
      </c>
      <c r="K6">
        <f>J6*$K$2*'Select Activities(1) '!$F$1</f>
        <v>0</v>
      </c>
      <c r="L6">
        <v>12</v>
      </c>
      <c r="M6">
        <f>L6*M2</f>
        <v>0</v>
      </c>
      <c r="O6">
        <f>N6*$O$2*'Select Activities(1) '!$F$1</f>
        <v>0</v>
      </c>
      <c r="Q6">
        <f>P6*$Q$2*'Select Activities(1) '!$F$1</f>
        <v>0</v>
      </c>
      <c r="S6">
        <f>R6*$S$2*'Select Activities(1) '!$F$1</f>
        <v>0</v>
      </c>
      <c r="T6">
        <v>12</v>
      </c>
      <c r="U6">
        <f>T6*U2</f>
        <v>0</v>
      </c>
      <c r="W6">
        <f>V6*$W$2*'Select Activities(1) '!$F$1</f>
        <v>0</v>
      </c>
      <c r="X6">
        <v>12</v>
      </c>
      <c r="Y6">
        <f>X6*Y2</f>
        <v>0</v>
      </c>
      <c r="AA6">
        <f>ZU6*$AA$2*'Select Activities(1) '!$F$1</f>
        <v>0</v>
      </c>
      <c r="AC6">
        <f>AB6*$AC$2*'Select Activities(1) '!$F$1</f>
        <v>0</v>
      </c>
      <c r="AE6">
        <f>AD6*$AE$2*'Select Activities(1) '!$F$1</f>
        <v>0</v>
      </c>
      <c r="AG6">
        <f>AF6*$AG$2*'Select Activities(1) '!$F$1</f>
        <v>0</v>
      </c>
      <c r="AH6">
        <f t="shared" si="1"/>
        <v>0</v>
      </c>
      <c r="AI6">
        <f t="shared" si="2"/>
        <v>0</v>
      </c>
      <c r="AJ6">
        <v>12</v>
      </c>
      <c r="AK6" t="s">
        <v>65</v>
      </c>
      <c r="AL6" s="23">
        <f t="shared" si="0"/>
        <v>1.4124999999999999</v>
      </c>
      <c r="AM6" s="23">
        <v>16.95</v>
      </c>
      <c r="AN6" t="s">
        <v>73</v>
      </c>
    </row>
    <row r="7" spans="1:40" customFormat="1" x14ac:dyDescent="0.25">
      <c r="A7" t="s">
        <v>6</v>
      </c>
      <c r="C7">
        <f>B7*$C$2*'Select Activities(1) '!$F$1</f>
        <v>0</v>
      </c>
      <c r="D7">
        <v>5</v>
      </c>
      <c r="E7">
        <f>D7*$E$2</f>
        <v>0</v>
      </c>
      <c r="G7">
        <f>F7*$G$2*'Select Activities(1) '!$F$1</f>
        <v>0</v>
      </c>
      <c r="I7">
        <f>H7*$I$2*'Select Activities(1) '!$F$1</f>
        <v>0</v>
      </c>
      <c r="K7">
        <f>J7*$K$2*'Select Activities(1) '!$F$1</f>
        <v>0</v>
      </c>
      <c r="M7">
        <f>L7*$M$2*'Select Activities(1) '!$F$1</f>
        <v>0</v>
      </c>
      <c r="O7">
        <f>N7*$O$2*'Select Activities(1) '!$F$1</f>
        <v>0</v>
      </c>
      <c r="Q7">
        <f>P7*$Q$2*'Select Activities(1) '!$F$1</f>
        <v>0</v>
      </c>
      <c r="S7">
        <f>R7*$S$2*'Select Activities(1) '!$F$1</f>
        <v>0</v>
      </c>
      <c r="U7">
        <f>T7*$U$2*'Select Activities(1) '!$F$1</f>
        <v>0</v>
      </c>
      <c r="W7">
        <f>V7*$W$2*'Select Activities(1) '!$F$1</f>
        <v>0</v>
      </c>
      <c r="Y7">
        <f>X7*$Y$2*'Select Activities(1) '!$Y$1</f>
        <v>0</v>
      </c>
      <c r="Z7">
        <v>3</v>
      </c>
      <c r="AA7">
        <f>Z7*AA2</f>
        <v>0</v>
      </c>
      <c r="AC7">
        <f>AB7*$AC$2*'Select Activities(1) '!$F$1</f>
        <v>0</v>
      </c>
      <c r="AE7">
        <f>AD7*$AE$2*'Select Activities(1) '!$F$1</f>
        <v>0</v>
      </c>
      <c r="AG7">
        <f>AF7*$AG$2*'Select Activities(1) '!$F$1</f>
        <v>0</v>
      </c>
      <c r="AH7">
        <f t="shared" si="1"/>
        <v>0</v>
      </c>
      <c r="AI7">
        <f t="shared" si="2"/>
        <v>0</v>
      </c>
      <c r="AJ7">
        <v>200</v>
      </c>
      <c r="AK7" t="s">
        <v>65</v>
      </c>
      <c r="AL7" s="23">
        <f t="shared" si="0"/>
        <v>0.19105</v>
      </c>
      <c r="AM7" s="23">
        <v>38.21</v>
      </c>
      <c r="AN7" s="21" t="s">
        <v>142</v>
      </c>
    </row>
    <row r="8" spans="1:40" x14ac:dyDescent="0.25">
      <c r="A8" s="1" t="s">
        <v>7</v>
      </c>
      <c r="C8" s="1">
        <f>B8*$C$2*'Select Activities(1) '!$F$1</f>
        <v>0</v>
      </c>
      <c r="D8" s="1">
        <v>1</v>
      </c>
      <c r="E8" s="1">
        <f>D8*$E$2*'Select Activities(1) '!$F$1</f>
        <v>0</v>
      </c>
      <c r="G8" s="1">
        <f>F8*$G$2*'Select Activities(1) '!$F$1</f>
        <v>0</v>
      </c>
      <c r="H8" s="1">
        <v>1</v>
      </c>
      <c r="I8" s="1">
        <f>H8*$I$2*'Select Activities(1) '!$F$1</f>
        <v>0</v>
      </c>
      <c r="K8" s="1">
        <f>J8*$K$2*'Select Activities(1) '!$F$1</f>
        <v>0</v>
      </c>
      <c r="M8" s="1">
        <f>L8*$M$2*'Select Activities(1) '!$F$1</f>
        <v>0</v>
      </c>
      <c r="O8" s="1">
        <f>N8*$O$2*'Select Activities(1) '!$F$1</f>
        <v>0</v>
      </c>
      <c r="Q8" s="1">
        <f>P8*$Q$2*'Select Activities(1) '!$F$1</f>
        <v>0</v>
      </c>
      <c r="S8" s="1">
        <f>R8*$S$2*'Select Activities(1) '!$F$1</f>
        <v>0</v>
      </c>
      <c r="U8" s="1">
        <f>T8*$U$2*'Select Activities(1) '!$F$1</f>
        <v>0</v>
      </c>
      <c r="W8" s="1">
        <f>V8*$W$2*'Select Activities(1) '!$F$1</f>
        <v>0</v>
      </c>
      <c r="Y8" s="1">
        <f>X8*$Y$2*'Select Activities(1) '!$Y$1</f>
        <v>0</v>
      </c>
      <c r="AA8" s="1">
        <f>ZU8*$AA$2*'Select Activities(1) '!$F$1</f>
        <v>0</v>
      </c>
      <c r="AC8" s="1">
        <f>AB8*$AC$2*'Select Activities(1) '!$F$1</f>
        <v>0</v>
      </c>
      <c r="AE8" s="1">
        <f>AD8*$AE$2*'Select Activities(1) '!$F$1</f>
        <v>0</v>
      </c>
      <c r="AG8" s="1">
        <f>AF8*$AG$2*'Select Activities(1) '!$F$1</f>
        <v>0</v>
      </c>
      <c r="AH8" s="1">
        <f t="shared" si="1"/>
        <v>0</v>
      </c>
      <c r="AI8" s="1">
        <f t="shared" si="2"/>
        <v>0</v>
      </c>
      <c r="AJ8" s="1">
        <v>700</v>
      </c>
      <c r="AK8" s="1" t="s">
        <v>65</v>
      </c>
      <c r="AL8" s="2">
        <f t="shared" si="0"/>
        <v>1.2271428571428572E-2</v>
      </c>
      <c r="AM8" s="2">
        <v>8.59</v>
      </c>
      <c r="AN8" s="3" t="s">
        <v>74</v>
      </c>
    </row>
    <row r="9" spans="1:40" x14ac:dyDescent="0.25">
      <c r="A9" s="1" t="s">
        <v>138</v>
      </c>
      <c r="B9" s="1">
        <v>50</v>
      </c>
      <c r="C9" s="1">
        <f>B9*C2</f>
        <v>0</v>
      </c>
      <c r="D9" s="1">
        <v>1</v>
      </c>
      <c r="E9" s="1">
        <f>D9*$E$2*'Select Activities(1) '!$F$1</f>
        <v>0</v>
      </c>
      <c r="G9" s="1">
        <f>F9*$G$2*'Select Activities(1) '!$F$1</f>
        <v>0</v>
      </c>
      <c r="I9" s="1">
        <f>H9*$I$2*'Select Activities(1) '!$F$1</f>
        <v>0</v>
      </c>
      <c r="K9" s="1">
        <f>J9*$K$2*'Select Activities(1) '!$F$1</f>
        <v>0</v>
      </c>
      <c r="M9" s="1">
        <f>L9*$M$2*'Select Activities(1) '!$F$1</f>
        <v>0</v>
      </c>
      <c r="O9" s="1">
        <f>N9*$O$2*'Select Activities(1) '!$F$1</f>
        <v>0</v>
      </c>
      <c r="P9" s="1">
        <v>2</v>
      </c>
      <c r="Q9" s="1">
        <f>P9*$Q$2*'Select Activities(1) '!$F$1</f>
        <v>0</v>
      </c>
      <c r="R9" s="1">
        <v>1</v>
      </c>
      <c r="S9" s="1">
        <f>R9*$S$2*'Select Activities(1) '!$F$1</f>
        <v>0</v>
      </c>
      <c r="T9" s="1">
        <v>1</v>
      </c>
      <c r="U9" s="1">
        <f>T9*$U$2*'Select Activities(1) '!$F$1</f>
        <v>0</v>
      </c>
      <c r="W9" s="1">
        <f>V9*$W$2*'Select Activities(1) '!$F$1</f>
        <v>0</v>
      </c>
      <c r="Y9" s="1">
        <f>X9*$Y$2*'Select Activities(1) '!$Y$1</f>
        <v>0</v>
      </c>
      <c r="AA9" s="1">
        <f>ZU9*$AA$2*'Select Activities(1) '!$F$1</f>
        <v>0</v>
      </c>
      <c r="AC9" s="1">
        <f>AB9*$AC$2*'Select Activities(1) '!$F$1</f>
        <v>0</v>
      </c>
      <c r="AD9" s="1">
        <v>1</v>
      </c>
      <c r="AE9" s="1">
        <f>AD9*$AE$2*'Select Activities(1) '!$F$1</f>
        <v>0</v>
      </c>
      <c r="AF9" s="1">
        <v>3</v>
      </c>
      <c r="AG9" s="1">
        <f>AF9*$AG$2*'Select Activities(1) '!$F$1</f>
        <v>0</v>
      </c>
      <c r="AH9" s="1">
        <f t="shared" si="1"/>
        <v>0</v>
      </c>
      <c r="AI9" s="1">
        <f t="shared" si="2"/>
        <v>0</v>
      </c>
      <c r="AJ9" s="1">
        <v>300</v>
      </c>
      <c r="AK9" s="1" t="s">
        <v>65</v>
      </c>
      <c r="AL9" s="2">
        <f t="shared" si="0"/>
        <v>4.6633333333333332E-2</v>
      </c>
      <c r="AM9" s="2">
        <v>13.99</v>
      </c>
      <c r="AN9" s="3" t="s">
        <v>139</v>
      </c>
    </row>
    <row r="10" spans="1:40" x14ac:dyDescent="0.25">
      <c r="A10" s="1" t="s">
        <v>8</v>
      </c>
      <c r="C10" s="1">
        <f>B10*$C$2*'Select Activities(1) '!$F$1</f>
        <v>0</v>
      </c>
      <c r="D10" s="4">
        <v>3</v>
      </c>
      <c r="E10" s="1">
        <f>D10*E2</f>
        <v>0</v>
      </c>
      <c r="F10" s="1">
        <v>3</v>
      </c>
      <c r="G10" s="1">
        <f>F10*G2</f>
        <v>0</v>
      </c>
      <c r="I10" s="1">
        <f>H10*$I$2*'Select Activities(1) '!$F$1</f>
        <v>0</v>
      </c>
      <c r="J10" s="4">
        <v>3</v>
      </c>
      <c r="K10" s="1">
        <f>J10*K2</f>
        <v>0</v>
      </c>
      <c r="M10" s="1">
        <f>L10*$M$2*'Select Activities(1) '!$F$1</f>
        <v>0</v>
      </c>
      <c r="O10" s="1">
        <f>N10*$O$2*'Select Activities(1) '!$F$1</f>
        <v>0</v>
      </c>
      <c r="Q10" s="1">
        <f>P10*$Q$2*'Select Activities(1) '!$F$1</f>
        <v>0</v>
      </c>
      <c r="R10" s="4">
        <v>1</v>
      </c>
      <c r="S10" s="1">
        <f>R10*S2</f>
        <v>0</v>
      </c>
      <c r="T10" s="4">
        <v>4</v>
      </c>
      <c r="U10" s="1">
        <f>T10*U2</f>
        <v>0</v>
      </c>
      <c r="V10" s="4">
        <v>3</v>
      </c>
      <c r="W10" s="1">
        <f>V10*W2</f>
        <v>0</v>
      </c>
      <c r="X10" s="4">
        <v>3</v>
      </c>
      <c r="Y10" s="1">
        <f>X10*Y2</f>
        <v>0</v>
      </c>
      <c r="AA10" s="1">
        <f>ZU10*$AA$2*'Select Activities(1) '!$F$1</f>
        <v>0</v>
      </c>
      <c r="AC10" s="1">
        <f>AB10*$AC$2*'Select Activities(1) '!$F$1</f>
        <v>0</v>
      </c>
      <c r="AD10" s="4">
        <v>3</v>
      </c>
      <c r="AE10" s="1">
        <f>AD10*AE2</f>
        <v>0</v>
      </c>
      <c r="AF10" s="4">
        <v>3</v>
      </c>
      <c r="AG10" s="1">
        <f>AF10*AG2</f>
        <v>0</v>
      </c>
      <c r="AH10" s="1">
        <f>SUM(AG10,AE10,AC10,AA10,Y10,W10,U10,S10,Q10,O10,M10,K10,I10,G10,E10,C10)</f>
        <v>0</v>
      </c>
      <c r="AI10" s="1">
        <f>AH10</f>
        <v>0</v>
      </c>
      <c r="AJ10" s="1">
        <v>1</v>
      </c>
      <c r="AK10" s="1" t="s">
        <v>65</v>
      </c>
      <c r="AL10" s="2">
        <f t="shared" si="0"/>
        <v>2.98</v>
      </c>
      <c r="AM10" s="2">
        <v>2.98</v>
      </c>
      <c r="AN10" s="3" t="s">
        <v>75</v>
      </c>
    </row>
    <row r="11" spans="1:40" x14ac:dyDescent="0.25">
      <c r="A11" s="1" t="s">
        <v>36</v>
      </c>
      <c r="C11" s="1">
        <f>B11*$C$2*'Select Activities(1) '!$F$1</f>
        <v>0</v>
      </c>
      <c r="D11" s="4">
        <v>1</v>
      </c>
      <c r="E11" s="1">
        <f>D11*E2</f>
        <v>0</v>
      </c>
      <c r="G11" s="1">
        <f>F11*$G$2*'Select Activities(1) '!$F$1</f>
        <v>0</v>
      </c>
      <c r="I11" s="1">
        <f>H11*$I$2*'Select Activities(1) '!$F$1</f>
        <v>0</v>
      </c>
      <c r="J11" s="4">
        <v>1</v>
      </c>
      <c r="K11" s="1">
        <f>J11*K2</f>
        <v>0</v>
      </c>
      <c r="M11" s="1">
        <f>L11*$M$2*'Select Activities(1) '!$F$1</f>
        <v>0</v>
      </c>
      <c r="O11" s="1">
        <f>N11*$O$2*'Select Activities(1) '!$F$1</f>
        <v>0</v>
      </c>
      <c r="Q11" s="1">
        <f>P11*$Q$2*'Select Activities(1) '!$F$1</f>
        <v>0</v>
      </c>
      <c r="R11" s="20">
        <v>0</v>
      </c>
      <c r="S11" s="1">
        <f>R11*S2</f>
        <v>0</v>
      </c>
      <c r="U11" s="1">
        <f>T11*$U$2*'Select Activities(1) '!$F$1</f>
        <v>0</v>
      </c>
      <c r="W11" s="1">
        <f>V11*$W$2*'Select Activities(1) '!$F$1</f>
        <v>0</v>
      </c>
      <c r="Y11" s="1">
        <f>X11*$Y$2*'Select Activities(1) '!$Y$1</f>
        <v>0</v>
      </c>
      <c r="AA11" s="1">
        <f>ZU11*$AA$2*'Select Activities(1) '!$F$1</f>
        <v>0</v>
      </c>
      <c r="AC11" s="1">
        <f>AB11*$AC$2*'Select Activities(1) '!$F$1</f>
        <v>0</v>
      </c>
      <c r="AE11" s="1">
        <f>AD11*$AE$2*'Select Activities(1) '!$F$1</f>
        <v>0</v>
      </c>
      <c r="AG11" s="1">
        <f>AF11*$AG$2*'Select Activities(1) '!$F$1</f>
        <v>0</v>
      </c>
      <c r="AH11" s="1">
        <f t="shared" si="1"/>
        <v>0</v>
      </c>
      <c r="AI11" s="1">
        <f>AH11</f>
        <v>0</v>
      </c>
      <c r="AJ11" s="1">
        <v>1</v>
      </c>
      <c r="AK11" s="1" t="s">
        <v>65</v>
      </c>
      <c r="AL11" s="2">
        <f t="shared" si="0"/>
        <v>2.78</v>
      </c>
      <c r="AM11" s="2">
        <v>2.78</v>
      </c>
      <c r="AN11" s="3" t="s">
        <v>76</v>
      </c>
    </row>
    <row r="12" spans="1:40" x14ac:dyDescent="0.25">
      <c r="A12" s="1" t="s">
        <v>10</v>
      </c>
      <c r="C12" s="1">
        <f>B12*$C$2*'Select Activities(1) '!$F$1</f>
        <v>0</v>
      </c>
      <c r="E12" s="1">
        <f>D12*$E$2*'Select Activities(1) '!$F$1</f>
        <v>0</v>
      </c>
      <c r="F12" s="1">
        <v>1</v>
      </c>
      <c r="G12" s="1">
        <f>F12*$G$2*'Select Activities(1) '!$F$1</f>
        <v>0</v>
      </c>
      <c r="I12" s="1">
        <f>H12*$I$2*'Select Activities(1) '!$F$1</f>
        <v>0</v>
      </c>
      <c r="K12" s="1">
        <f>J12*$K$2*'Select Activities(1) '!$F$1</f>
        <v>0</v>
      </c>
      <c r="M12" s="1">
        <f>L12*$M$2*'Select Activities(1) '!$F$1</f>
        <v>0</v>
      </c>
      <c r="O12" s="1">
        <f>N12*$O$2*'Select Activities(1) '!$F$1</f>
        <v>0</v>
      </c>
      <c r="Q12" s="1">
        <f>P12*$Q$2*'Select Activities(1) '!$F$1</f>
        <v>0</v>
      </c>
      <c r="S12" s="1">
        <f>R12*$S$2*'Select Activities(1) '!$F$1</f>
        <v>0</v>
      </c>
      <c r="U12" s="1">
        <f>T12*$U$2*'Select Activities(1) '!$F$1</f>
        <v>0</v>
      </c>
      <c r="W12" s="1">
        <f>V12*$W$2*'Select Activities(1) '!$F$1</f>
        <v>0</v>
      </c>
      <c r="Y12" s="1">
        <f>X12*$Y$2*'Select Activities(1) '!$Y$1</f>
        <v>0</v>
      </c>
      <c r="AA12" s="1">
        <f>ZU12*$AA$2*'Select Activities(1) '!$F$1</f>
        <v>0</v>
      </c>
      <c r="AC12" s="1">
        <f>AB12*$AC$2*'Select Activities(1) '!$F$1</f>
        <v>0</v>
      </c>
      <c r="AE12" s="1">
        <f>AD12*$AE$2*'Select Activities(1) '!$F$1</f>
        <v>0</v>
      </c>
      <c r="AG12" s="1">
        <f>AF12*$AG$2*'Select Activities(1) '!$F$1</f>
        <v>0</v>
      </c>
      <c r="AH12" s="1">
        <f t="shared" si="1"/>
        <v>0</v>
      </c>
      <c r="AI12" s="1">
        <f t="shared" si="2"/>
        <v>0</v>
      </c>
      <c r="AJ12" s="1">
        <v>150</v>
      </c>
      <c r="AK12" s="1" t="s">
        <v>65</v>
      </c>
      <c r="AL12" s="2">
        <f t="shared" si="0"/>
        <v>0.65606666666666669</v>
      </c>
      <c r="AM12" s="2">
        <v>98.41</v>
      </c>
      <c r="AN12" s="3" t="s">
        <v>77</v>
      </c>
    </row>
    <row r="13" spans="1:40" x14ac:dyDescent="0.25">
      <c r="A13" s="1" t="s">
        <v>12</v>
      </c>
      <c r="C13" s="1">
        <f>B13*$C$2*'Select Activities(1) '!$F$1</f>
        <v>0</v>
      </c>
      <c r="E13" s="1">
        <f>D13*$E$2*'Select Activities(1) '!$F$1</f>
        <v>0</v>
      </c>
      <c r="F13" s="4">
        <v>2</v>
      </c>
      <c r="G13" s="1">
        <f>F13*G2</f>
        <v>0</v>
      </c>
      <c r="I13" s="1">
        <f>H13*$I$2*'Select Activities(1) '!$F$1</f>
        <v>0</v>
      </c>
      <c r="K13" s="1">
        <f>J13*$K$2*'Select Activities(1) '!$F$1</f>
        <v>0</v>
      </c>
      <c r="M13" s="1">
        <f>L13*$M$2*'Select Activities(1) '!$F$1</f>
        <v>0</v>
      </c>
      <c r="O13" s="1">
        <f>N13*$O$2*'Select Activities(1) '!$F$1</f>
        <v>0</v>
      </c>
      <c r="Q13" s="1">
        <f>P13*$Q$2*'Select Activities(1) '!$F$1</f>
        <v>0</v>
      </c>
      <c r="S13" s="1">
        <f>R13*$S$2*'Select Activities(1) '!$F$1</f>
        <v>0</v>
      </c>
      <c r="T13" s="4">
        <v>2</v>
      </c>
      <c r="U13" s="1">
        <f>T13*U2</f>
        <v>0</v>
      </c>
      <c r="W13" s="1">
        <f>V13*$W$2*'Select Activities(1) '!$F$1</f>
        <v>0</v>
      </c>
      <c r="Y13" s="1">
        <f>X13*$Y$2*'Select Activities(1) '!$Y$1</f>
        <v>0</v>
      </c>
      <c r="AA13" s="1">
        <f>ZU13*$AA$2*'Select Activities(1) '!$F$1</f>
        <v>0</v>
      </c>
      <c r="AC13" s="1">
        <f>AB13*$AC$2*'Select Activities(1) '!$F$1</f>
        <v>0</v>
      </c>
      <c r="AE13" s="1">
        <f>AD13*$AE$2*'Select Activities(1) '!$F$1</f>
        <v>0</v>
      </c>
      <c r="AG13" s="1">
        <f>AF13*$AG$2*'Select Activities(1) '!$F$1</f>
        <v>0</v>
      </c>
      <c r="AH13" s="1">
        <f t="shared" si="1"/>
        <v>0</v>
      </c>
      <c r="AI13" s="1">
        <f t="shared" si="2"/>
        <v>0</v>
      </c>
      <c r="AJ13" s="1">
        <f t="shared" ref="AJ13:AJ30" si="3">SUM(A13:AF13)</f>
        <v>4</v>
      </c>
      <c r="AK13" s="1" t="s">
        <v>65</v>
      </c>
      <c r="AL13" s="2">
        <f t="shared" si="0"/>
        <v>1.0475000000000001</v>
      </c>
      <c r="AM13" s="2">
        <v>4.1900000000000004</v>
      </c>
      <c r="AN13" s="3" t="s">
        <v>78</v>
      </c>
    </row>
    <row r="14" spans="1:40" x14ac:dyDescent="0.25">
      <c r="A14" s="1" t="s">
        <v>11</v>
      </c>
      <c r="C14" s="1">
        <f>B14*$C$2*'Select Activities(1) '!$F$1</f>
        <v>0</v>
      </c>
      <c r="E14" s="1">
        <f>D14*$E$2*'Select Activities(1) '!$F$1</f>
        <v>0</v>
      </c>
      <c r="F14" s="1">
        <v>1</v>
      </c>
      <c r="G14" s="1">
        <f>F14*$G$2*'Select Activities(1) '!$F$1</f>
        <v>0</v>
      </c>
      <c r="I14" s="1">
        <f>H14*$I$2*'Select Activities(1) '!$F$1</f>
        <v>0</v>
      </c>
      <c r="K14" s="1">
        <f>J14*$K$2*'Select Activities(1) '!$F$1</f>
        <v>0</v>
      </c>
      <c r="M14" s="1">
        <f>L14*$M$2*'Select Activities(1) '!$F$1</f>
        <v>0</v>
      </c>
      <c r="O14" s="1">
        <f>N14*$O$2*'Select Activities(1) '!$F$1</f>
        <v>0</v>
      </c>
      <c r="Q14" s="1">
        <f>P14*$Q$2*'Select Activities(1) '!$F$1</f>
        <v>0</v>
      </c>
      <c r="S14" s="1">
        <f>R14*$S$2*'Select Activities(1) '!$F$1</f>
        <v>0</v>
      </c>
      <c r="U14" s="1">
        <f>T14*$U$2*'Select Activities(1) '!$F$1</f>
        <v>0</v>
      </c>
      <c r="W14" s="1">
        <f>V14*$W$2*'Select Activities(1) '!$F$1</f>
        <v>0</v>
      </c>
      <c r="X14" s="1">
        <v>1</v>
      </c>
      <c r="Y14" s="1">
        <f>X14*$Y$2*'Select Activities(1) '!$Y$1</f>
        <v>0</v>
      </c>
      <c r="AA14" s="1">
        <f>ZU14*$AA$2*'Select Activities(1) '!$F$1</f>
        <v>0</v>
      </c>
      <c r="AC14" s="1">
        <f>AB14*$AC$2*'Select Activities(1) '!$F$1</f>
        <v>0</v>
      </c>
      <c r="AE14" s="1">
        <f>AD14*$AE$2*'Select Activities(1) '!$F$1</f>
        <v>0</v>
      </c>
      <c r="AG14" s="1">
        <f>AF14*$AG$2*'Select Activities(1) '!$F$1</f>
        <v>0</v>
      </c>
      <c r="AH14" s="1">
        <f t="shared" si="1"/>
        <v>0</v>
      </c>
      <c r="AI14" s="1">
        <f t="shared" si="2"/>
        <v>0</v>
      </c>
      <c r="AJ14" s="1">
        <v>36</v>
      </c>
      <c r="AK14" s="1" t="s">
        <v>65</v>
      </c>
      <c r="AL14" s="2">
        <f t="shared" si="0"/>
        <v>0.37888888888888889</v>
      </c>
      <c r="AM14" s="2">
        <v>13.64</v>
      </c>
      <c r="AN14" s="3" t="s">
        <v>79</v>
      </c>
    </row>
    <row r="15" spans="1:40" x14ac:dyDescent="0.25">
      <c r="A15" s="1" t="s">
        <v>14</v>
      </c>
      <c r="C15" s="1">
        <f>B15*$C$2*'Select Activities(1) '!$F$1</f>
        <v>0</v>
      </c>
      <c r="E15" s="1">
        <f>D15*$E$2*'Select Activities(1) '!$F$1</f>
        <v>0</v>
      </c>
      <c r="G15" s="1">
        <f>F15*$G$2*'Select Activities(1) '!$F$1</f>
        <v>0</v>
      </c>
      <c r="H15" s="1">
        <v>1</v>
      </c>
      <c r="I15" s="1">
        <f>H15*$I$2*'Select Activities(1) '!$F$1</f>
        <v>0</v>
      </c>
      <c r="K15" s="1">
        <f>J15*$K$2*'Select Activities(1) '!$F$1</f>
        <v>0</v>
      </c>
      <c r="M15" s="1">
        <f>L15*$M$2*'Select Activities(1) '!$F$1</f>
        <v>0</v>
      </c>
      <c r="O15" s="1">
        <f>N15*$O$2*'Select Activities(1) '!$F$1</f>
        <v>0</v>
      </c>
      <c r="Q15" s="1">
        <f>P15*$Q$2*'Select Activities(1) '!$F$1</f>
        <v>0</v>
      </c>
      <c r="S15" s="1">
        <f>R15*$S$2*'Select Activities(1) '!$F$1</f>
        <v>0</v>
      </c>
      <c r="U15" s="1">
        <f>T15*$U$2*'Select Activities(1) '!$F$1</f>
        <v>0</v>
      </c>
      <c r="W15" s="1">
        <f>V15*$W$2*'Select Activities(1) '!$F$1</f>
        <v>0</v>
      </c>
      <c r="Y15" s="1">
        <f>X15*$Y$2*'Select Activities(1) '!$Y$1</f>
        <v>0</v>
      </c>
      <c r="AA15" s="1">
        <f>ZU15*$AA$2*'Select Activities(1) '!$F$1</f>
        <v>0</v>
      </c>
      <c r="AC15" s="1">
        <f>AB15*$AC$2*'Select Activities(1) '!$F$1</f>
        <v>0</v>
      </c>
      <c r="AE15" s="1">
        <f>AD15*$AE$2*'Select Activities(1) '!$F$1</f>
        <v>0</v>
      </c>
      <c r="AG15" s="1">
        <f>AF15*$AG$2*'Select Activities(1) '!$F$1</f>
        <v>0</v>
      </c>
      <c r="AH15" s="1">
        <f t="shared" si="1"/>
        <v>0</v>
      </c>
      <c r="AI15" s="1">
        <f t="shared" si="2"/>
        <v>0</v>
      </c>
      <c r="AJ15" s="1">
        <v>100</v>
      </c>
      <c r="AK15" s="1" t="s">
        <v>65</v>
      </c>
      <c r="AL15" s="2">
        <f t="shared" si="0"/>
        <v>0.12990000000000002</v>
      </c>
      <c r="AM15" s="2">
        <v>12.99</v>
      </c>
      <c r="AN15" s="3" t="s">
        <v>80</v>
      </c>
    </row>
    <row r="16" spans="1:40" x14ac:dyDescent="0.25">
      <c r="A16" s="1" t="s">
        <v>18</v>
      </c>
      <c r="C16" s="1">
        <f>B16*$C$2*'Select Activities(1) '!$F$1</f>
        <v>0</v>
      </c>
      <c r="E16" s="1">
        <f>D16*$E$2*'Select Activities(1) '!$F$1</f>
        <v>0</v>
      </c>
      <c r="G16" s="1">
        <f>F16*$G$2*'Select Activities(1) '!$F$1</f>
        <v>0</v>
      </c>
      <c r="H16" s="1">
        <v>11</v>
      </c>
      <c r="I16" s="1">
        <f>H16*$I$2</f>
        <v>0</v>
      </c>
      <c r="K16" s="1">
        <f>J16*$K$2*'Select Activities(1) '!$F$1</f>
        <v>0</v>
      </c>
      <c r="M16" s="1">
        <f>L16*$M$2*'Select Activities(1) '!$F$1</f>
        <v>0</v>
      </c>
      <c r="O16" s="1">
        <f>N16*$O$2*'Select Activities(1) '!$F$1</f>
        <v>0</v>
      </c>
      <c r="Q16" s="1">
        <f>P16*$Q$2*'Select Activities(1) '!$F$1</f>
        <v>0</v>
      </c>
      <c r="S16" s="1">
        <f>R16*$S$2*'Select Activities(1) '!$F$1</f>
        <v>0</v>
      </c>
      <c r="U16" s="1">
        <f>T16*$U$2*'Select Activities(1) '!$F$1</f>
        <v>0</v>
      </c>
      <c r="W16" s="1">
        <f>V16*$W$2*'Select Activities(1) '!$F$1</f>
        <v>0</v>
      </c>
      <c r="Y16" s="1">
        <f>X16*$Y$2*'Select Activities(1) '!$Y$1</f>
        <v>0</v>
      </c>
      <c r="AA16" s="1">
        <f>ZU16*$AA$2*'Select Activities(1) '!$F$1</f>
        <v>0</v>
      </c>
      <c r="AC16" s="1">
        <f>AB16*$AC$2*'Select Activities(1) '!$F$1</f>
        <v>0</v>
      </c>
      <c r="AE16" s="1">
        <f>AD16*$AE$2*'Select Activities(1) '!$F$1</f>
        <v>0</v>
      </c>
      <c r="AG16" s="1">
        <f>AF16*$AG$2*'Select Activities(1) '!$F$1</f>
        <v>0</v>
      </c>
      <c r="AH16" s="1">
        <f t="shared" si="1"/>
        <v>0</v>
      </c>
      <c r="AI16" s="1">
        <f t="shared" si="2"/>
        <v>0</v>
      </c>
      <c r="AJ16" s="1">
        <v>30</v>
      </c>
      <c r="AK16" s="1" t="s">
        <v>123</v>
      </c>
      <c r="AL16" s="2">
        <f t="shared" si="0"/>
        <v>2.1993333333333336</v>
      </c>
      <c r="AM16" s="2">
        <v>65.98</v>
      </c>
      <c r="AN16" s="3" t="s">
        <v>122</v>
      </c>
    </row>
    <row r="17" spans="1:40" x14ac:dyDescent="0.25">
      <c r="A17" s="1" t="s">
        <v>15</v>
      </c>
      <c r="C17" s="1">
        <f>B17*$C$2*'Select Activities(1) '!$F$1</f>
        <v>0</v>
      </c>
      <c r="E17" s="1">
        <f>D17*$E$2*'Select Activities(1) '!$F$1</f>
        <v>0</v>
      </c>
      <c r="G17" s="1">
        <f>F17*$G$2*'Select Activities(1) '!$F$1</f>
        <v>0</v>
      </c>
      <c r="H17" s="1">
        <v>1</v>
      </c>
      <c r="I17" s="1">
        <f>H17*$I$2*'Select Activities(1) '!$F$1</f>
        <v>0</v>
      </c>
      <c r="K17" s="1">
        <f>J17*$K$2*'Select Activities(1) '!$F$1</f>
        <v>0</v>
      </c>
      <c r="M17" s="1">
        <f>L17*$M$2*'Select Activities(1) '!$F$1</f>
        <v>0</v>
      </c>
      <c r="O17" s="1">
        <f>N17*$O$2*'Select Activities(1) '!$F$1</f>
        <v>0</v>
      </c>
      <c r="Q17" s="1">
        <f>P17*$Q$2*'Select Activities(1) '!$F$1</f>
        <v>0</v>
      </c>
      <c r="S17" s="1">
        <f>R17*$S$2*'Select Activities(1) '!$F$1</f>
        <v>0</v>
      </c>
      <c r="U17" s="1">
        <f>T17*$U$2*'Select Activities(1) '!$F$1</f>
        <v>0</v>
      </c>
      <c r="W17" s="1">
        <f>V17*$W$2*'Select Activities(1) '!$F$1</f>
        <v>0</v>
      </c>
      <c r="Y17" s="1">
        <f>X17*$Y$2*'Select Activities(1) '!$Y$1</f>
        <v>0</v>
      </c>
      <c r="AA17" s="1">
        <f>ZU17*$AA$2*'Select Activities(1) '!$F$1</f>
        <v>0</v>
      </c>
      <c r="AC17" s="1">
        <f>AB17*$AC$2*'Select Activities(1) '!$F$1</f>
        <v>0</v>
      </c>
      <c r="AE17" s="1">
        <f>AD17*$AE$2*'Select Activities(1) '!$F$1</f>
        <v>0</v>
      </c>
      <c r="AG17" s="1">
        <f>AF17*$AG$2*'Select Activities(1) '!$F$1</f>
        <v>0</v>
      </c>
      <c r="AH17" s="1">
        <f t="shared" si="1"/>
        <v>0</v>
      </c>
      <c r="AI17" s="1">
        <f t="shared" si="2"/>
        <v>0</v>
      </c>
      <c r="AJ17" s="1">
        <v>100</v>
      </c>
      <c r="AK17" s="1" t="s">
        <v>65</v>
      </c>
      <c r="AL17" s="2">
        <f t="shared" si="0"/>
        <v>6.13E-2</v>
      </c>
      <c r="AM17" s="2">
        <v>6.13</v>
      </c>
      <c r="AN17" s="3" t="s">
        <v>81</v>
      </c>
    </row>
    <row r="18" spans="1:40" x14ac:dyDescent="0.25">
      <c r="A18" s="1" t="s">
        <v>16</v>
      </c>
      <c r="C18" s="1">
        <f>B18*$C$2*'Select Activities(1) '!$F$1</f>
        <v>0</v>
      </c>
      <c r="E18" s="1">
        <f>D18*$E$2*'Select Activities(1) '!$F$1</f>
        <v>0</v>
      </c>
      <c r="G18" s="1">
        <f>F18*$G$2*'Select Activities(1) '!$F$1</f>
        <v>0</v>
      </c>
      <c r="H18" s="4">
        <v>5</v>
      </c>
      <c r="I18" s="1">
        <f>H18*I2</f>
        <v>0</v>
      </c>
      <c r="K18" s="1">
        <f>J18*$K$2*'Select Activities(1) '!$F$1</f>
        <v>0</v>
      </c>
      <c r="M18" s="1">
        <f>L18*$M$2*'Select Activities(1) '!$F$1</f>
        <v>0</v>
      </c>
      <c r="O18" s="1">
        <f>N18*$O$2*'Select Activities(1) '!$F$1</f>
        <v>0</v>
      </c>
      <c r="Q18" s="1">
        <f>P18*$Q$2*'Select Activities(1) '!$F$1</f>
        <v>0</v>
      </c>
      <c r="S18" s="1">
        <f>R18*$S$2*'Select Activities(1) '!$F$1</f>
        <v>0</v>
      </c>
      <c r="U18" s="1">
        <f>T18*$U$2*'Select Activities(1) '!$F$1</f>
        <v>0</v>
      </c>
      <c r="W18" s="1">
        <f>V18*$W$2*'Select Activities(1) '!$F$1</f>
        <v>0</v>
      </c>
      <c r="Y18" s="1">
        <f>X18*$Y$2*'Select Activities(1) '!$Y$1</f>
        <v>0</v>
      </c>
      <c r="AA18" s="1">
        <f>ZU18*$AA$2*'Select Activities(1) '!$F$1</f>
        <v>0</v>
      </c>
      <c r="AC18" s="1">
        <f>AB18*$AC$2*'Select Activities(1) '!$F$1</f>
        <v>0</v>
      </c>
      <c r="AE18" s="1">
        <f>AD18*$AE$2*'Select Activities(1) '!$F$1</f>
        <v>0</v>
      </c>
      <c r="AG18" s="1">
        <f>AF18*$AG$2*'Select Activities(1) '!$F$1</f>
        <v>0</v>
      </c>
      <c r="AH18" s="1">
        <f t="shared" si="1"/>
        <v>0</v>
      </c>
      <c r="AI18" s="1">
        <f t="shared" si="2"/>
        <v>0</v>
      </c>
      <c r="AJ18" s="1">
        <v>1</v>
      </c>
      <c r="AK18" s="1" t="s">
        <v>65</v>
      </c>
      <c r="AL18" s="2">
        <f t="shared" si="0"/>
        <v>5.56</v>
      </c>
      <c r="AM18" s="2">
        <v>5.56</v>
      </c>
      <c r="AN18" s="3" t="s">
        <v>82</v>
      </c>
    </row>
    <row r="19" spans="1:40" x14ac:dyDescent="0.25">
      <c r="A19" s="1" t="s">
        <v>17</v>
      </c>
      <c r="C19" s="1">
        <f>B19*$C$2*'Select Activities(1) '!$F$1</f>
        <v>0</v>
      </c>
      <c r="D19" s="1">
        <v>15</v>
      </c>
      <c r="E19" s="1">
        <f>D19*E2</f>
        <v>0</v>
      </c>
      <c r="G19" s="1">
        <f>F19*$G$2*'Select Activities(1) '!$F$1</f>
        <v>0</v>
      </c>
      <c r="H19" s="4">
        <v>5</v>
      </c>
      <c r="I19" s="1">
        <f>H19*I2</f>
        <v>0</v>
      </c>
      <c r="J19" s="4">
        <v>5</v>
      </c>
      <c r="K19" s="1">
        <f>J19*K2</f>
        <v>0</v>
      </c>
      <c r="M19" s="1">
        <f>L19*$M$2*'Select Activities(1) '!$F$1</f>
        <v>0</v>
      </c>
      <c r="O19" s="1">
        <f>N19*$O$2*'Select Activities(1) '!$F$1</f>
        <v>0</v>
      </c>
      <c r="Q19" s="1">
        <f>P19*$Q$2*'Select Activities(1) '!$F$1</f>
        <v>0</v>
      </c>
      <c r="S19" s="1">
        <f>R19*$S$2*'Select Activities(1) '!$F$1</f>
        <v>0</v>
      </c>
      <c r="U19" s="1">
        <f>T19*$U$2*'Select Activities(1) '!$F$1</f>
        <v>0</v>
      </c>
      <c r="W19" s="1">
        <f>V19*$W$2*'Select Activities(1) '!$F$1</f>
        <v>0</v>
      </c>
      <c r="Y19" s="1">
        <f>X19*$Y$2*'Select Activities(1) '!$Y$1</f>
        <v>0</v>
      </c>
      <c r="AA19" s="1">
        <f>ZU19*$AA$2*'Select Activities(1) '!$F$1</f>
        <v>0</v>
      </c>
      <c r="AC19" s="1">
        <f>AB19*$AC$2*'Select Activities(1) '!$F$1</f>
        <v>0</v>
      </c>
      <c r="AE19" s="1">
        <f>AD19*$AE$2*'Select Activities(1) '!$F$1</f>
        <v>0</v>
      </c>
      <c r="AG19" s="1">
        <f>AF19*$AG$2*'Select Activities(1) '!$F$1</f>
        <v>0</v>
      </c>
      <c r="AH19" s="1">
        <f t="shared" si="1"/>
        <v>0</v>
      </c>
      <c r="AI19" s="1">
        <f t="shared" si="2"/>
        <v>0</v>
      </c>
      <c r="AJ19" s="1">
        <v>12</v>
      </c>
      <c r="AK19" s="1" t="s">
        <v>65</v>
      </c>
      <c r="AL19" s="2">
        <f t="shared" si="0"/>
        <v>0.89250000000000007</v>
      </c>
      <c r="AM19" s="2">
        <v>10.71</v>
      </c>
      <c r="AN19" s="3" t="s">
        <v>140</v>
      </c>
    </row>
    <row r="20" spans="1:40" x14ac:dyDescent="0.25">
      <c r="A20" s="1" t="s">
        <v>20</v>
      </c>
      <c r="C20" s="1">
        <f>B20*$C$2*'Select Activities(1) '!$F$1</f>
        <v>0</v>
      </c>
      <c r="E20" s="1">
        <f>D20*$E$2*'Select Activities(1) '!$F$1</f>
        <v>0</v>
      </c>
      <c r="G20" s="1">
        <f>F20*$G$2*'Select Activities(1) '!$F$1</f>
        <v>0</v>
      </c>
      <c r="I20" s="1">
        <f>H20*$I$2*'Select Activities(1) '!$F$1</f>
        <v>0</v>
      </c>
      <c r="J20" s="1">
        <v>0.11899999999999999</v>
      </c>
      <c r="K20" s="1">
        <f>J20*$K$2*'Select Activities(1) '!$F$1</f>
        <v>0</v>
      </c>
      <c r="L20" s="1">
        <v>0.159</v>
      </c>
      <c r="M20" s="1">
        <f>L20*$M$2*'Select Activities(1) '!$F$1</f>
        <v>0</v>
      </c>
      <c r="O20" s="1">
        <f>N20*$O$2*'Select Activities(1) '!$F$1</f>
        <v>0</v>
      </c>
      <c r="Q20" s="1">
        <f>P20*$Q$2*'Select Activities(1) '!$F$1</f>
        <v>0</v>
      </c>
      <c r="R20" s="1">
        <v>0.01</v>
      </c>
      <c r="S20" s="1">
        <f>R20*$S$2*'Select Activities(1) '!$F$1</f>
        <v>0</v>
      </c>
      <c r="U20" s="1">
        <f>T20*$U$2*'Select Activities(1) '!$F$1</f>
        <v>0</v>
      </c>
      <c r="W20" s="1">
        <f>V20*$W$2*'Select Activities(1) '!$F$1</f>
        <v>0</v>
      </c>
      <c r="Y20" s="1">
        <f>X20*$Y$2*'Select Activities(1) '!$Y$1</f>
        <v>0</v>
      </c>
      <c r="AA20" s="1">
        <f>ZU20*$AA$2*'Select Activities(1) '!$F$1</f>
        <v>0</v>
      </c>
      <c r="AC20" s="1">
        <f>AB20*$AC$2*'Select Activities(1) '!$F$1</f>
        <v>0</v>
      </c>
      <c r="AE20" s="1">
        <f>AD20*$AE$2*'Select Activities(1) '!$F$1</f>
        <v>0</v>
      </c>
      <c r="AF20" s="1">
        <v>0.08</v>
      </c>
      <c r="AG20" s="1">
        <f>AF20*$AG$2*'Select Activities(1) '!$F$1</f>
        <v>0</v>
      </c>
      <c r="AH20" s="1">
        <f t="shared" si="1"/>
        <v>0</v>
      </c>
      <c r="AI20" s="1">
        <f t="shared" si="2"/>
        <v>0</v>
      </c>
      <c r="AJ20" s="1">
        <v>80</v>
      </c>
      <c r="AK20" s="1" t="s">
        <v>61</v>
      </c>
      <c r="AL20" s="2">
        <f t="shared" si="0"/>
        <v>0.22487499999999999</v>
      </c>
      <c r="AM20" s="2">
        <v>17.989999999999998</v>
      </c>
      <c r="AN20" s="3" t="s">
        <v>84</v>
      </c>
    </row>
    <row r="21" spans="1:40" x14ac:dyDescent="0.25">
      <c r="A21" s="1" t="s">
        <v>60</v>
      </c>
      <c r="C21" s="1">
        <f>B21*$C$2*'Select Activities(1) '!$F$1</f>
        <v>0</v>
      </c>
      <c r="E21" s="1">
        <f>D21*$E$2*'Select Activities(1) '!$F$1</f>
        <v>0</v>
      </c>
      <c r="G21" s="1">
        <f>F21*$G$2*'Select Activities(1) '!$F$1</f>
        <v>0</v>
      </c>
      <c r="I21" s="1">
        <f>H21*$I$2*'Select Activities(1) '!$F$1</f>
        <v>0</v>
      </c>
      <c r="J21" s="1">
        <v>8</v>
      </c>
      <c r="K21" s="1">
        <f>J21*$K$2*'Select Activities(1) '!$F$1</f>
        <v>0</v>
      </c>
      <c r="L21" s="1">
        <v>4</v>
      </c>
      <c r="M21" s="1">
        <f>L21*$M$2*'Select Activities(1) '!$F$1</f>
        <v>0</v>
      </c>
      <c r="O21" s="1">
        <f>N21*$O$2*'Select Activities(1) '!$F$1</f>
        <v>0</v>
      </c>
      <c r="Q21" s="1">
        <f>P21*$Q$2*'Select Activities(1) '!$F$1</f>
        <v>0</v>
      </c>
      <c r="R21" s="1">
        <v>0.5</v>
      </c>
      <c r="S21" s="1">
        <f>R21*$S$2*'Select Activities(1) '!$F$1</f>
        <v>0</v>
      </c>
      <c r="U21" s="1">
        <f>T21*$U$2*'Select Activities(1) '!$F$1</f>
        <v>0</v>
      </c>
      <c r="W21" s="1">
        <f>V21*$W$2*'Select Activities(1) '!$F$1</f>
        <v>0</v>
      </c>
      <c r="Y21" s="1">
        <f>X21*$Y$2*'Select Activities(1) '!$Y$1</f>
        <v>0</v>
      </c>
      <c r="AA21" s="1">
        <f>ZU21*$AA$2*'Select Activities(1) '!$F$1</f>
        <v>0</v>
      </c>
      <c r="AC21" s="1">
        <f>AB21*$AC$2*'Select Activities(1) '!$F$1</f>
        <v>0</v>
      </c>
      <c r="AE21" s="1">
        <f>AD21*$AE$2*'Select Activities(1) '!$F$1</f>
        <v>0</v>
      </c>
      <c r="AF21" s="1">
        <v>4</v>
      </c>
      <c r="AG21" s="1">
        <f>AF21*$AG$2*'Select Activities(1) '!$F$1</f>
        <v>0</v>
      </c>
      <c r="AH21" s="1">
        <f t="shared" si="1"/>
        <v>0</v>
      </c>
      <c r="AI21" s="1">
        <f t="shared" si="2"/>
        <v>0</v>
      </c>
      <c r="AJ21" s="1">
        <v>64</v>
      </c>
      <c r="AK21" s="1" t="s">
        <v>61</v>
      </c>
      <c r="AL21" s="2">
        <f t="shared" si="0"/>
        <v>4.6718750000000003E-2</v>
      </c>
      <c r="AM21" s="2">
        <v>2.99</v>
      </c>
      <c r="AN21" s="3" t="s">
        <v>132</v>
      </c>
    </row>
    <row r="22" spans="1:40" x14ac:dyDescent="0.25">
      <c r="A22" s="1" t="s">
        <v>21</v>
      </c>
      <c r="C22" s="1">
        <f>B22*$C$2*'Select Activities(1) '!$F$1</f>
        <v>0</v>
      </c>
      <c r="E22" s="1">
        <f>D22*$E$2*'Select Activities(1) '!$F$1</f>
        <v>0</v>
      </c>
      <c r="G22" s="1">
        <f>F22*$G$2*'Select Activities(1) '!$F$1</f>
        <v>0</v>
      </c>
      <c r="I22" s="1">
        <f>H22*$I$2*'Select Activities(1) '!$F$1</f>
        <v>0</v>
      </c>
      <c r="J22" s="1">
        <v>5</v>
      </c>
      <c r="K22" s="1">
        <f>J22*$K$2*'Select Activities(1) '!$F$1</f>
        <v>0</v>
      </c>
      <c r="M22" s="1">
        <f>L22*$M$2*'Select Activities(1) '!$F$1</f>
        <v>0</v>
      </c>
      <c r="O22" s="1">
        <f>N22*$O$2*'Select Activities(1) '!$F$1</f>
        <v>0</v>
      </c>
      <c r="Q22" s="1">
        <f>P22*$Q$2*'Select Activities(1) '!$F$1</f>
        <v>0</v>
      </c>
      <c r="S22" s="1">
        <f>R22*$S$2*'Select Activities(1) '!$F$1</f>
        <v>0</v>
      </c>
      <c r="U22" s="1">
        <f>T22*$U$2*'Select Activities(1) '!$F$1</f>
        <v>0</v>
      </c>
      <c r="W22" s="1">
        <f>V22*$W$2*'Select Activities(1) '!$F$1</f>
        <v>0</v>
      </c>
      <c r="Y22" s="1">
        <f>X22*$Y$2*'Select Activities(1) '!$Y$1</f>
        <v>0</v>
      </c>
      <c r="AA22" s="1">
        <f>ZU22*$AA$2*'Select Activities(1) '!$F$1</f>
        <v>0</v>
      </c>
      <c r="AC22" s="1">
        <f>AB22*$AC$2*'Select Activities(1) '!$F$1</f>
        <v>0</v>
      </c>
      <c r="AE22" s="1">
        <f>AD22*$AE$2*'Select Activities(1) '!$F$1</f>
        <v>0</v>
      </c>
      <c r="AG22" s="1">
        <f>AF22*$AG$2*'Select Activities(1) '!$F$1</f>
        <v>0</v>
      </c>
      <c r="AH22" s="1">
        <f t="shared" si="1"/>
        <v>0</v>
      </c>
      <c r="AI22" s="1">
        <f t="shared" si="2"/>
        <v>0</v>
      </c>
      <c r="AJ22" s="1">
        <v>4320</v>
      </c>
      <c r="AK22" s="1" t="s">
        <v>21</v>
      </c>
      <c r="AL22" s="2">
        <f t="shared" si="0"/>
        <v>4.2337962962962963E-3</v>
      </c>
      <c r="AM22" s="2">
        <v>18.29</v>
      </c>
      <c r="AN22" s="3" t="s">
        <v>85</v>
      </c>
    </row>
    <row r="23" spans="1:40" customFormat="1" x14ac:dyDescent="0.25">
      <c r="A23" t="s">
        <v>22</v>
      </c>
      <c r="C23">
        <f>B23*$C$2*'Select Activities(1) '!$F$1</f>
        <v>0</v>
      </c>
      <c r="E23">
        <f>D23*$E$2*'Select Activities(1) '!$F$1</f>
        <v>0</v>
      </c>
      <c r="G23">
        <f>F23*$G$2*'Select Activities(1) '!$F$1</f>
        <v>0</v>
      </c>
      <c r="I23">
        <f>H23*$I$2*'Select Activities(1) '!$F$1</f>
        <v>0</v>
      </c>
      <c r="J23">
        <v>5</v>
      </c>
      <c r="K23">
        <f>J23*K2</f>
        <v>0</v>
      </c>
      <c r="M23">
        <f>L23*$M$2*'Select Activities(1) '!$F$1</f>
        <v>0</v>
      </c>
      <c r="O23">
        <f>N23*$O$2*'Select Activities(1) '!$F$1</f>
        <v>0</v>
      </c>
      <c r="Q23">
        <f>P23*$Q$2*'Select Activities(1) '!$F$1</f>
        <v>0</v>
      </c>
      <c r="R23">
        <v>5</v>
      </c>
      <c r="S23">
        <f>R23*S2</f>
        <v>0</v>
      </c>
      <c r="U23">
        <f>T23*$U$2*'Select Activities(1) '!$F$1</f>
        <v>0</v>
      </c>
      <c r="V23">
        <v>4</v>
      </c>
      <c r="W23">
        <f>W2*V23</f>
        <v>0</v>
      </c>
      <c r="Y23">
        <f>X23*$Y$2*'Select Activities(1) '!$Y$1</f>
        <v>0</v>
      </c>
      <c r="AA23">
        <f>ZU23*$AA$2*'Select Activities(1) '!$F$1</f>
        <v>0</v>
      </c>
      <c r="AB23">
        <v>3</v>
      </c>
      <c r="AC23">
        <f>AB23*AC2</f>
        <v>0</v>
      </c>
      <c r="AD23">
        <v>3</v>
      </c>
      <c r="AE23">
        <f>AD23*AE2</f>
        <v>0</v>
      </c>
      <c r="AG23">
        <f>AF23*$AG$2*'Select Activities(1) '!$F$1</f>
        <v>0</v>
      </c>
      <c r="AH23">
        <f t="shared" si="1"/>
        <v>0</v>
      </c>
      <c r="AI23">
        <f t="shared" si="2"/>
        <v>0</v>
      </c>
      <c r="AJ23">
        <v>3</v>
      </c>
      <c r="AK23" t="s">
        <v>65</v>
      </c>
      <c r="AL23" s="23">
        <f t="shared" si="0"/>
        <v>3.33</v>
      </c>
      <c r="AM23" s="23">
        <v>9.99</v>
      </c>
      <c r="AN23" s="21" t="s">
        <v>141</v>
      </c>
    </row>
    <row r="24" spans="1:40" customFormat="1" x14ac:dyDescent="0.25">
      <c r="A24" t="s">
        <v>66</v>
      </c>
      <c r="C24">
        <f>B24*$C$2*'Select Activities(1) '!$F$1</f>
        <v>0</v>
      </c>
      <c r="E24">
        <f>D24*$E$2*'Select Activities(1) '!$F$1</f>
        <v>0</v>
      </c>
      <c r="G24">
        <f>F24*$G$2*'Select Activities(1) '!$F$1</f>
        <v>0</v>
      </c>
      <c r="I24">
        <f>H24*$I$2*'Select Activities(1) '!$F$1</f>
        <v>0</v>
      </c>
      <c r="J24">
        <v>0</v>
      </c>
      <c r="K24">
        <f>J24*K2</f>
        <v>0</v>
      </c>
      <c r="M24">
        <f>L24*$M$2*'Select Activities(1) '!$F$1</f>
        <v>0</v>
      </c>
      <c r="O24">
        <f>N24*$O$2*'Select Activities(1) '!$F$1</f>
        <v>0</v>
      </c>
      <c r="P24">
        <v>10</v>
      </c>
      <c r="Q24">
        <f>P24*Q2</f>
        <v>0</v>
      </c>
      <c r="R24">
        <v>5</v>
      </c>
      <c r="S24">
        <f>R24*S2</f>
        <v>0</v>
      </c>
      <c r="T24">
        <v>3</v>
      </c>
      <c r="U24">
        <f>T24*U2</f>
        <v>0</v>
      </c>
      <c r="W24">
        <f>V24*$W$2*'Select Activities(1) '!$F$1</f>
        <v>0</v>
      </c>
      <c r="Y24">
        <f>X24*$Y$2*'Select Activities(1) '!$Y$1</f>
        <v>0</v>
      </c>
      <c r="AA24">
        <f>ZU24*$AA$2*'Select Activities(1) '!$F$1</f>
        <v>0</v>
      </c>
      <c r="AB24">
        <v>3</v>
      </c>
      <c r="AC24">
        <f>AB24*AC2</f>
        <v>0</v>
      </c>
      <c r="AE24">
        <f>AD24*$AE$2*'Select Activities(1) '!$F$1</f>
        <v>0</v>
      </c>
      <c r="AF24">
        <v>10</v>
      </c>
      <c r="AG24">
        <f>AF24*AG2</f>
        <v>0</v>
      </c>
      <c r="AH24">
        <f t="shared" si="1"/>
        <v>0</v>
      </c>
      <c r="AI24">
        <f>AH24</f>
        <v>0</v>
      </c>
      <c r="AJ24">
        <v>1</v>
      </c>
      <c r="AK24" t="s">
        <v>65</v>
      </c>
      <c r="AL24" s="23">
        <f t="shared" si="0"/>
        <v>3.11</v>
      </c>
      <c r="AM24" s="23">
        <v>3.11</v>
      </c>
      <c r="AN24" s="21" t="s">
        <v>133</v>
      </c>
    </row>
    <row r="25" spans="1:40" customFormat="1" x14ac:dyDescent="0.25">
      <c r="A25" t="s">
        <v>86</v>
      </c>
      <c r="C25">
        <f>B25*$C$2*'Select Activities(1) '!$F$1</f>
        <v>0</v>
      </c>
      <c r="E25">
        <f>D25*$E$2*'Select Activities(1) '!$F$1</f>
        <v>0</v>
      </c>
      <c r="G25">
        <f>F25*$G$2*'Select Activities(1) '!$F$1</f>
        <v>0</v>
      </c>
      <c r="I25">
        <f>H25*$I$2*'Select Activities(1) '!$F$1</f>
        <v>0</v>
      </c>
      <c r="J25">
        <v>15</v>
      </c>
      <c r="K25">
        <f>J25*$K$2</f>
        <v>0</v>
      </c>
      <c r="M25">
        <f>L25*$M$2*'Select Activities(1) '!$F$1</f>
        <v>0</v>
      </c>
      <c r="O25">
        <f>N25*$O$2*'Select Activities(1) '!$F$1</f>
        <v>0</v>
      </c>
      <c r="Q25">
        <f>P25*$Q$2*'Select Activities(1) '!$F$1</f>
        <v>0</v>
      </c>
      <c r="S25">
        <f>R25*$S$2*'Select Activities(1) '!$F$1</f>
        <v>0</v>
      </c>
      <c r="U25">
        <f>T25*$U$2*'Select Activities(1) '!$F$1</f>
        <v>0</v>
      </c>
      <c r="W25">
        <f>V25*$W$2*'Select Activities(1) '!$F$1</f>
        <v>0</v>
      </c>
      <c r="Y25">
        <f>X25*$Y$2*'Select Activities(1) '!$Y$1</f>
        <v>0</v>
      </c>
      <c r="AA25">
        <f>ZU25*$AA$2*'Select Activities(1) '!$F$1</f>
        <v>0</v>
      </c>
      <c r="AC25">
        <f>AB25*$AC$2*'Select Activities(1) '!$F$1</f>
        <v>0</v>
      </c>
      <c r="AE25">
        <f>AD25*$AE$2*'Select Activities(1) '!$F$1</f>
        <v>0</v>
      </c>
      <c r="AG25">
        <f>AF25*$AG$2*'Select Activities(1) '!$F$1</f>
        <v>0</v>
      </c>
      <c r="AH25">
        <f t="shared" si="1"/>
        <v>0</v>
      </c>
      <c r="AI25">
        <f t="shared" si="2"/>
        <v>0</v>
      </c>
      <c r="AJ25">
        <v>6</v>
      </c>
      <c r="AK25" t="s">
        <v>65</v>
      </c>
      <c r="AL25" s="23">
        <f t="shared" si="0"/>
        <v>3.0816666666666666</v>
      </c>
      <c r="AM25" s="23">
        <v>18.489999999999998</v>
      </c>
      <c r="AN25" t="s">
        <v>87</v>
      </c>
    </row>
    <row r="26" spans="1:40" x14ac:dyDescent="0.25">
      <c r="A26" s="1" t="s">
        <v>41</v>
      </c>
      <c r="C26" s="1">
        <f>B26*$C$2*'Select Activities(1) '!$F$1</f>
        <v>0</v>
      </c>
      <c r="E26" s="1">
        <f>D26*$E$2*'Select Activities(1) '!$F$1</f>
        <v>0</v>
      </c>
      <c r="G26" s="1">
        <f>F26*$G$2*'Select Activities(1) '!$F$1</f>
        <v>0</v>
      </c>
      <c r="I26" s="1">
        <f>H26*$I$2*'Select Activities(1) '!$F$1</f>
        <v>0</v>
      </c>
      <c r="J26" s="4">
        <v>5</v>
      </c>
      <c r="K26" s="1">
        <f>J26*K2</f>
        <v>0</v>
      </c>
      <c r="M26" s="1">
        <f>L26*$M$2*'Select Activities(1) '!$F$1</f>
        <v>0</v>
      </c>
      <c r="O26" s="1">
        <f>N26*$O$2*'Select Activities(1) '!$F$1</f>
        <v>0</v>
      </c>
      <c r="Q26" s="1">
        <f>P26*$Q$2*'Select Activities(1) '!$F$1</f>
        <v>0</v>
      </c>
      <c r="S26" s="1">
        <f>R26*$S$2*'Select Activities(1) '!$F$1</f>
        <v>0</v>
      </c>
      <c r="U26" s="1">
        <f>T26*$U$2*'Select Activities(1) '!$F$1</f>
        <v>0</v>
      </c>
      <c r="V26" s="4">
        <v>5</v>
      </c>
      <c r="W26" s="1">
        <f>V26*W2</f>
        <v>0</v>
      </c>
      <c r="Y26" s="1">
        <f>X26*$Y$2*'Select Activities(1) '!$Y$1</f>
        <v>0</v>
      </c>
      <c r="AA26" s="1">
        <f>ZU26*$AA$2*'Select Activities(1) '!$F$1</f>
        <v>0</v>
      </c>
      <c r="AC26" s="1">
        <f>AB26*$AC$2*'Select Activities(1) '!$F$1</f>
        <v>0</v>
      </c>
      <c r="AE26" s="1">
        <f>AD26*$AE$2*'Select Activities(1) '!$F$1</f>
        <v>0</v>
      </c>
      <c r="AG26" s="1">
        <f>AF26*$AG$2*'Select Activities(1) '!$F$1</f>
        <v>0</v>
      </c>
      <c r="AH26" s="1">
        <f t="shared" si="1"/>
        <v>0</v>
      </c>
      <c r="AI26" s="1">
        <f t="shared" si="2"/>
        <v>0</v>
      </c>
      <c r="AJ26" s="1">
        <v>3</v>
      </c>
      <c r="AK26" s="1" t="s">
        <v>65</v>
      </c>
      <c r="AL26" s="2">
        <f t="shared" si="0"/>
        <v>2.1733333333333333</v>
      </c>
      <c r="AM26" s="2">
        <v>6.52</v>
      </c>
      <c r="AN26" s="3" t="s">
        <v>88</v>
      </c>
    </row>
    <row r="27" spans="1:40" x14ac:dyDescent="0.25">
      <c r="A27" s="1" t="s">
        <v>24</v>
      </c>
      <c r="C27" s="1">
        <f>B27*$C$2*'Select Activities(1) '!$F$1</f>
        <v>0</v>
      </c>
      <c r="E27" s="1">
        <f>D27*$E$2*'Select Activities(1) '!$F$1</f>
        <v>0</v>
      </c>
      <c r="G27" s="1">
        <f>F27*$G$2*'Select Activities(1) '!$F$1</f>
        <v>0</v>
      </c>
      <c r="I27" s="1">
        <f>H27*$I$2*'Select Activities(1) '!$F$1</f>
        <v>0</v>
      </c>
      <c r="K27" s="1">
        <f>J27*$K$2*'Select Activities(1) '!$F$1</f>
        <v>0</v>
      </c>
      <c r="L27" s="4">
        <v>5</v>
      </c>
      <c r="M27" s="1">
        <f>L27*M2</f>
        <v>0</v>
      </c>
      <c r="O27" s="1">
        <f>N27*$O$2*'Select Activities(1) '!$F$1</f>
        <v>0</v>
      </c>
      <c r="Q27" s="1">
        <f>P27*$Q$2*'Select Activities(1) '!$F$1</f>
        <v>0</v>
      </c>
      <c r="S27" s="1">
        <f>R27*$S$2*'Select Activities(1) '!$F$1</f>
        <v>0</v>
      </c>
      <c r="U27" s="1">
        <f>T27*$U$2*'Select Activities(1) '!$F$1</f>
        <v>0</v>
      </c>
      <c r="W27" s="1">
        <f>V27*$W$2*'Select Activities(1) '!$F$1</f>
        <v>0</v>
      </c>
      <c r="Y27" s="1">
        <f>X27*$Y$2*'Select Activities(1) '!$Y$1</f>
        <v>0</v>
      </c>
      <c r="AA27" s="1">
        <f>ZU27*$AA$2*'Select Activities(1) '!$F$1</f>
        <v>0</v>
      </c>
      <c r="AC27" s="1">
        <f>AB27*$AC$2*'Select Activities(1) '!$F$1</f>
        <v>0</v>
      </c>
      <c r="AE27" s="1">
        <f>AD27*$AE$2*'Select Activities(1) '!$F$1</f>
        <v>0</v>
      </c>
      <c r="AG27" s="1">
        <f>AF27*$AG$2*'Select Activities(1) '!$F$1</f>
        <v>0</v>
      </c>
      <c r="AH27" s="1">
        <f t="shared" si="1"/>
        <v>0</v>
      </c>
      <c r="AI27" s="1">
        <f t="shared" si="2"/>
        <v>0</v>
      </c>
      <c r="AJ27" s="1">
        <v>3</v>
      </c>
      <c r="AK27" s="1" t="s">
        <v>65</v>
      </c>
      <c r="AL27" s="2">
        <f t="shared" si="0"/>
        <v>1.75</v>
      </c>
      <c r="AM27" s="2">
        <v>5.25</v>
      </c>
      <c r="AN27" s="3" t="s">
        <v>89</v>
      </c>
    </row>
    <row r="28" spans="1:40" x14ac:dyDescent="0.25">
      <c r="A28" s="1" t="s">
        <v>25</v>
      </c>
      <c r="C28" s="1">
        <f>B28*$C$2*'Select Activities(1) '!$F$1</f>
        <v>0</v>
      </c>
      <c r="E28" s="1">
        <f>D28*$E$2*'Select Activities(1) '!$F$1</f>
        <v>0</v>
      </c>
      <c r="G28" s="1">
        <f>F28*$G$2*'Select Activities(1) '!$F$1</f>
        <v>0</v>
      </c>
      <c r="I28" s="1">
        <f>H28*$I$2*'Select Activities(1) '!$F$1</f>
        <v>0</v>
      </c>
      <c r="J28" s="1">
        <v>0</v>
      </c>
      <c r="K28" s="1">
        <f>J28*$K$2*'Select Activities(1) '!$F$1</f>
        <v>0</v>
      </c>
      <c r="L28" s="1">
        <v>15</v>
      </c>
      <c r="M28" s="1">
        <v>15</v>
      </c>
      <c r="O28" s="1">
        <f>N28*$O$2*'Select Activities(1) '!$F$1</f>
        <v>0</v>
      </c>
      <c r="Q28" s="1">
        <f>P28*$Q$2*'Select Activities(1) '!$F$1</f>
        <v>0</v>
      </c>
      <c r="S28" s="1">
        <f>R28*$S$2*'Select Activities(1) '!$F$1</f>
        <v>0</v>
      </c>
      <c r="U28" s="1">
        <f>T28*$U$2*'Select Activities(1) '!$F$1</f>
        <v>0</v>
      </c>
      <c r="W28" s="1">
        <f>V28*$W$2*'Select Activities(1) '!$F$1</f>
        <v>0</v>
      </c>
      <c r="Y28" s="1">
        <f>X28*$Y$2*'Select Activities(1) '!$Y$1</f>
        <v>0</v>
      </c>
      <c r="AA28" s="1">
        <f>ZU28*$AA$2*'Select Activities(1) '!$F$1</f>
        <v>0</v>
      </c>
      <c r="AC28" s="1">
        <f>AB28*$AC$2*'Select Activities(1) '!$F$1</f>
        <v>0</v>
      </c>
      <c r="AE28" s="1">
        <f>AD28*$AE$2*'Select Activities(1) '!$F$1</f>
        <v>0</v>
      </c>
      <c r="AG28" s="1">
        <f>AF28*$AG$2*'Select Activities(1) '!$F$1</f>
        <v>0</v>
      </c>
      <c r="AH28" s="1">
        <f t="shared" si="1"/>
        <v>15</v>
      </c>
      <c r="AI28" s="1">
        <f t="shared" si="2"/>
        <v>18.75</v>
      </c>
      <c r="AJ28" s="1">
        <v>15</v>
      </c>
      <c r="AK28" s="1" t="s">
        <v>65</v>
      </c>
      <c r="AL28" s="2">
        <f t="shared" si="0"/>
        <v>1.1326666666666665</v>
      </c>
      <c r="AM28" s="2">
        <v>16.989999999999998</v>
      </c>
      <c r="AN28" s="3" t="s">
        <v>90</v>
      </c>
    </row>
    <row r="29" spans="1:40" x14ac:dyDescent="0.25">
      <c r="A29" s="1" t="s">
        <v>27</v>
      </c>
      <c r="C29" s="1">
        <f>B29*$C$2*'Select Activities(1) '!$F$1</f>
        <v>0</v>
      </c>
      <c r="E29" s="1">
        <f>D29*$E$2*'Select Activities(1) '!$F$1</f>
        <v>0</v>
      </c>
      <c r="G29" s="1">
        <f>F29*$G$2*'Select Activities(1) '!$F$1</f>
        <v>0</v>
      </c>
      <c r="I29" s="1">
        <f>H29*$I$2*'Select Activities(1) '!$F$1</f>
        <v>0</v>
      </c>
      <c r="K29" s="1">
        <f>J29*$K$2*'Select Activities(1) '!$F$1</f>
        <v>0</v>
      </c>
      <c r="M29" s="1">
        <f>L29*$M$2*'Select Activities(1) '!$F$1</f>
        <v>0</v>
      </c>
      <c r="N29" s="1">
        <v>2</v>
      </c>
      <c r="O29" s="1">
        <f>N29*$O$2*'Select Activities(1) '!$F$1</f>
        <v>0</v>
      </c>
      <c r="Q29" s="1">
        <f>P29*$Q$2*'Select Activities(1) '!$F$1</f>
        <v>0</v>
      </c>
      <c r="S29" s="1">
        <f>R29*$S$2*'Select Activities(1) '!$F$1</f>
        <v>0</v>
      </c>
      <c r="U29" s="1">
        <f>T29*$U$2*'Select Activities(1) '!$F$1</f>
        <v>0</v>
      </c>
      <c r="W29" s="1">
        <f>V29*$W$2*'Select Activities(1) '!$F$1</f>
        <v>0</v>
      </c>
      <c r="Y29" s="1">
        <f>X29*$Y$2*'Select Activities(1) '!$Y$1</f>
        <v>0</v>
      </c>
      <c r="AA29" s="1">
        <f>ZU29*$AA$2*'Select Activities(1) '!$F$1</f>
        <v>0</v>
      </c>
      <c r="AC29" s="1">
        <f>AB29*$AC$2*'Select Activities(1) '!$F$1</f>
        <v>0</v>
      </c>
      <c r="AE29" s="1">
        <f>AD29*$AE$2*'Select Activities(1) '!$F$1</f>
        <v>0</v>
      </c>
      <c r="AG29" s="1">
        <f>AF29*$AG$2*'Select Activities(1) '!$F$1</f>
        <v>0</v>
      </c>
      <c r="AH29" s="1">
        <f t="shared" si="1"/>
        <v>0</v>
      </c>
      <c r="AI29" s="1">
        <f t="shared" si="2"/>
        <v>0</v>
      </c>
      <c r="AJ29" s="1">
        <v>360</v>
      </c>
      <c r="AK29" s="1" t="s">
        <v>65</v>
      </c>
      <c r="AL29" s="2">
        <f t="shared" si="0"/>
        <v>3.3194444444444443E-2</v>
      </c>
      <c r="AM29" s="2">
        <v>11.95</v>
      </c>
      <c r="AN29" s="3" t="s">
        <v>91</v>
      </c>
    </row>
    <row r="30" spans="1:40" x14ac:dyDescent="0.25">
      <c r="A30" s="1" t="s">
        <v>29</v>
      </c>
      <c r="C30" s="1">
        <f>B30*$C$2*'Select Activities(1) '!$F$1</f>
        <v>0</v>
      </c>
      <c r="E30" s="1">
        <f>D30*$E$2*'Select Activities(1) '!$F$1</f>
        <v>0</v>
      </c>
      <c r="G30" s="1">
        <f>F30*$G$2*'Select Activities(1) '!$F$1</f>
        <v>0</v>
      </c>
      <c r="I30" s="1">
        <f>H30*$I$2*'Select Activities(1) '!$F$1</f>
        <v>0</v>
      </c>
      <c r="K30" s="1">
        <f>J30*$K$2*'Select Activities(1) '!$F$1</f>
        <v>0</v>
      </c>
      <c r="M30" s="1">
        <f>L30*$M$2*'Select Activities(1) '!$F$1</f>
        <v>0</v>
      </c>
      <c r="O30" s="1">
        <f>N30*$O$2*'Select Activities(1) '!$F$1</f>
        <v>0</v>
      </c>
      <c r="P30" s="4">
        <v>1</v>
      </c>
      <c r="Q30" s="1">
        <f>P30*Q2</f>
        <v>0</v>
      </c>
      <c r="S30" s="1">
        <f>R30*$S$2*'Select Activities(1) '!$F$1</f>
        <v>0</v>
      </c>
      <c r="U30" s="1">
        <f>T30*$U$2*'Select Activities(1) '!$F$1</f>
        <v>0</v>
      </c>
      <c r="W30" s="1">
        <f>V30*$W$2*'Select Activities(1) '!$F$1</f>
        <v>0</v>
      </c>
      <c r="Y30" s="1">
        <f>X30*$Y$2*'Select Activities(1) '!$Y$1</f>
        <v>0</v>
      </c>
      <c r="AA30" s="1">
        <f>ZU30*$AA$2*'Select Activities(1) '!$F$1</f>
        <v>0</v>
      </c>
      <c r="AC30" s="1">
        <f>AB30*$AC$2*'Select Activities(1) '!$F$1</f>
        <v>0</v>
      </c>
      <c r="AE30" s="1">
        <f>AD30*$AE$2*'Select Activities(1) '!$F$1</f>
        <v>0</v>
      </c>
      <c r="AG30" s="1">
        <f>AF30*$AG$2*'Select Activities(1) '!$F$1</f>
        <v>0</v>
      </c>
      <c r="AH30" s="1">
        <f t="shared" si="1"/>
        <v>0</v>
      </c>
      <c r="AI30" s="1">
        <f t="shared" si="2"/>
        <v>0</v>
      </c>
      <c r="AJ30" s="1">
        <f t="shared" si="3"/>
        <v>1</v>
      </c>
      <c r="AK30" s="1" t="s">
        <v>121</v>
      </c>
      <c r="AL30" s="2">
        <f t="shared" si="0"/>
        <v>15.25</v>
      </c>
      <c r="AM30" s="2">
        <v>15.25</v>
      </c>
      <c r="AN30" s="3" t="s">
        <v>92</v>
      </c>
    </row>
    <row r="31" spans="1:40" x14ac:dyDescent="0.25">
      <c r="A31" s="1" t="s">
        <v>30</v>
      </c>
      <c r="C31" s="1">
        <f>B31*$C$2*'Select Activities(1) '!$F$1</f>
        <v>0</v>
      </c>
      <c r="E31" s="1">
        <f>D31*$E$2*'Select Activities(1) '!$F$1</f>
        <v>0</v>
      </c>
      <c r="G31" s="1">
        <f>F31*$G$2*'Select Activities(1) '!$F$1</f>
        <v>0</v>
      </c>
      <c r="I31" s="1">
        <f>H31*$I$2*'Select Activities(1) '!$F$1</f>
        <v>0</v>
      </c>
      <c r="K31" s="1">
        <f>J31*$K$2*'Select Activities(1) '!$F$1</f>
        <v>0</v>
      </c>
      <c r="M31" s="1">
        <f>L31*$M$2*'Select Activities(1) '!$F$1</f>
        <v>0</v>
      </c>
      <c r="O31" s="1">
        <f>N31*$O$2*'Select Activities(1) '!$F$1</f>
        <v>0</v>
      </c>
      <c r="P31" s="1">
        <v>4</v>
      </c>
      <c r="Q31" s="1">
        <f>P31*$Q$2*'Select Activities(1) '!$F$1</f>
        <v>0</v>
      </c>
      <c r="S31" s="1">
        <f>R31*$S$2*'Select Activities(1) '!$F$1</f>
        <v>0</v>
      </c>
      <c r="U31" s="1">
        <f>T31*$U$2*'Select Activities(1) '!$F$1</f>
        <v>0</v>
      </c>
      <c r="W31" s="1">
        <f>V31*$W$2*'Select Activities(1) '!$F$1</f>
        <v>0</v>
      </c>
      <c r="Y31" s="1">
        <f>X31*$Y$2*'Select Activities(1) '!$Y$1</f>
        <v>0</v>
      </c>
      <c r="AA31" s="1">
        <f>ZU31*$AA$2*'Select Activities(1) '!$F$1</f>
        <v>0</v>
      </c>
      <c r="AC31" s="1">
        <f>AB31*$AC$2*'Select Activities(1) '!$F$1</f>
        <v>0</v>
      </c>
      <c r="AE31" s="1">
        <f>AD31*$AE$2*'Select Activities(1) '!$F$1</f>
        <v>0</v>
      </c>
      <c r="AG31" s="1">
        <f>AF31*$AG$2*'Select Activities(1) '!$F$1</f>
        <v>0</v>
      </c>
      <c r="AH31" s="1">
        <f t="shared" si="1"/>
        <v>0</v>
      </c>
      <c r="AI31" s="1">
        <f t="shared" si="2"/>
        <v>0</v>
      </c>
      <c r="AJ31" s="1">
        <v>128</v>
      </c>
      <c r="AK31" s="1" t="s">
        <v>61</v>
      </c>
      <c r="AL31" s="2">
        <f t="shared" si="0"/>
        <v>0.181640625</v>
      </c>
      <c r="AM31" s="2">
        <v>23.25</v>
      </c>
      <c r="AN31" s="3" t="s">
        <v>93</v>
      </c>
    </row>
    <row r="32" spans="1:40" x14ac:dyDescent="0.25">
      <c r="A32" s="1" t="s">
        <v>31</v>
      </c>
      <c r="C32" s="1">
        <f>B32*$C$2*'Select Activities(1) '!$F$1</f>
        <v>0</v>
      </c>
      <c r="E32" s="1">
        <f>D32*$E$2*'Select Activities(1) '!$F$1</f>
        <v>0</v>
      </c>
      <c r="G32" s="1">
        <f>F32*$G$2*'Select Activities(1) '!$F$1</f>
        <v>0</v>
      </c>
      <c r="I32" s="1">
        <f>H32*$I$2*'Select Activities(1) '!$F$1</f>
        <v>0</v>
      </c>
      <c r="K32" s="1">
        <f>J32*$K$2*'Select Activities(1) '!$F$1</f>
        <v>0</v>
      </c>
      <c r="M32" s="1">
        <f>L32*$M$2*'Select Activities(1) '!$F$1</f>
        <v>0</v>
      </c>
      <c r="O32" s="1">
        <f>N32*$O$2*'Select Activities(1) '!$F$1</f>
        <v>0</v>
      </c>
      <c r="P32" s="1">
        <v>4</v>
      </c>
      <c r="Q32" s="1">
        <f>P32*$Q$2*'Select Activities(1) '!$F$1</f>
        <v>0</v>
      </c>
      <c r="S32" s="1">
        <f>R32*$S$2*'Select Activities(1) '!$F$1</f>
        <v>0</v>
      </c>
      <c r="U32" s="1">
        <f>T32*$U$2*'Select Activities(1) '!$F$1</f>
        <v>0</v>
      </c>
      <c r="W32" s="1">
        <f>V32*$W$2*'Select Activities(1) '!$F$1</f>
        <v>0</v>
      </c>
      <c r="Y32" s="1">
        <f>X32*$Y$2*'Select Activities(1) '!$Y$1</f>
        <v>0</v>
      </c>
      <c r="AA32" s="1">
        <f>ZU32*$AA$2*'Select Activities(1) '!$F$1</f>
        <v>0</v>
      </c>
      <c r="AB32" s="1">
        <v>12.5</v>
      </c>
      <c r="AC32" s="1">
        <f>AB32*$AC$2*'Select Activities(1) '!$F$1</f>
        <v>0</v>
      </c>
      <c r="AE32" s="1">
        <f>AD32*$AE$2*'Select Activities(1) '!$F$1</f>
        <v>0</v>
      </c>
      <c r="AG32" s="1">
        <f>AF32*$AG$2*'Select Activities(1) '!$F$1</f>
        <v>0</v>
      </c>
      <c r="AH32" s="1">
        <f t="shared" si="1"/>
        <v>0</v>
      </c>
      <c r="AI32" s="1">
        <f t="shared" si="2"/>
        <v>0</v>
      </c>
      <c r="AJ32" s="1">
        <v>1814.37</v>
      </c>
      <c r="AK32" s="1" t="s">
        <v>94</v>
      </c>
      <c r="AL32" s="2">
        <f t="shared" si="0"/>
        <v>8.1681244729575556E-3</v>
      </c>
      <c r="AM32" s="2">
        <v>14.82</v>
      </c>
      <c r="AN32" s="3" t="s">
        <v>95</v>
      </c>
    </row>
    <row r="33" spans="1:40" x14ac:dyDescent="0.25">
      <c r="A33" s="1" t="s">
        <v>32</v>
      </c>
      <c r="C33" s="1">
        <f>B33*$C$2*'Select Activities(1) '!$F$1</f>
        <v>0</v>
      </c>
      <c r="E33" s="1">
        <f>D33*$E$2*'Select Activities(1) '!$F$1</f>
        <v>0</v>
      </c>
      <c r="G33" s="1">
        <f>F33*$G$2*'Select Activities(1) '!$F$1</f>
        <v>0</v>
      </c>
      <c r="I33" s="1">
        <f>H33*$I$2*'Select Activities(1) '!$F$1</f>
        <v>0</v>
      </c>
      <c r="K33" s="1">
        <f>J33*$K$2*'Select Activities(1) '!$F$1</f>
        <v>0</v>
      </c>
      <c r="M33" s="1">
        <f>L33*$M$2*'Select Activities(1) '!$F$1</f>
        <v>0</v>
      </c>
      <c r="O33" s="1">
        <f>N33*$O$2*'Select Activities(1) '!$F$1</f>
        <v>0</v>
      </c>
      <c r="P33" s="1">
        <v>4</v>
      </c>
      <c r="Q33" s="1">
        <f>P33*$Q$2*'Select Activities(1) '!$F$1</f>
        <v>0</v>
      </c>
      <c r="S33" s="1">
        <f>R33*$S$2*'Select Activities(1) '!$F$1</f>
        <v>0</v>
      </c>
      <c r="U33" s="1">
        <f>T33*$U$2*'Select Activities(1) '!$F$1</f>
        <v>0</v>
      </c>
      <c r="W33" s="1">
        <f>V33*$W$2*'Select Activities(1) '!$F$1</f>
        <v>0</v>
      </c>
      <c r="Y33" s="1">
        <f>X33*$Y$2*'Select Activities(1) '!$Y$1</f>
        <v>0</v>
      </c>
      <c r="AA33" s="1">
        <f>ZU33*$AA$2*'Select Activities(1) '!$F$1</f>
        <v>0</v>
      </c>
      <c r="AC33" s="1">
        <f>AB33*$AC$2*'Select Activities(1) '!$F$1</f>
        <v>0</v>
      </c>
      <c r="AE33" s="1">
        <f>AD33*$AE$2*'Select Activities(1) '!$F$1</f>
        <v>0</v>
      </c>
      <c r="AG33" s="1">
        <f>AF33*$AG$2*'Select Activities(1) '!$F$1</f>
        <v>0</v>
      </c>
      <c r="AH33" s="1">
        <f t="shared" si="1"/>
        <v>0</v>
      </c>
      <c r="AI33" s="1">
        <f t="shared" si="2"/>
        <v>0</v>
      </c>
      <c r="AJ33" s="1">
        <v>2267.96</v>
      </c>
      <c r="AK33" s="1" t="s">
        <v>94</v>
      </c>
      <c r="AL33" s="2">
        <f t="shared" si="0"/>
        <v>6.5697807721476563E-4</v>
      </c>
      <c r="AM33" s="2">
        <v>1.49</v>
      </c>
      <c r="AN33" s="3" t="s">
        <v>96</v>
      </c>
    </row>
    <row r="34" spans="1:40" x14ac:dyDescent="0.25">
      <c r="A34" s="1" t="s">
        <v>34</v>
      </c>
      <c r="C34" s="1">
        <f>B34*$C$2*'Select Activities(1) '!$F$1</f>
        <v>0</v>
      </c>
      <c r="E34" s="1">
        <f>D34*$E$2*'Select Activities(1) '!$F$1</f>
        <v>0</v>
      </c>
      <c r="G34" s="1">
        <f>F34*$G$2*'Select Activities(1) '!$F$1</f>
        <v>0</v>
      </c>
      <c r="I34" s="1">
        <f>H34*$I$2*'Select Activities(1) '!$F$1</f>
        <v>0</v>
      </c>
      <c r="K34" s="1">
        <f>J34*$K$2*'Select Activities(1) '!$F$1</f>
        <v>0</v>
      </c>
      <c r="M34" s="1">
        <f>L34*$M$2*'Select Activities(1) '!$F$1</f>
        <v>0</v>
      </c>
      <c r="O34" s="1">
        <f>N34*$O$2*'Select Activities(1) '!$F$1</f>
        <v>0</v>
      </c>
      <c r="Q34" s="1">
        <f>P34*$Q$2*'Select Activities(1) '!$F$1</f>
        <v>0</v>
      </c>
      <c r="R34" s="1">
        <v>1</v>
      </c>
      <c r="S34" s="1">
        <f>R34*$S$2*'Select Activities(1) '!$F$1</f>
        <v>0</v>
      </c>
      <c r="U34" s="1">
        <f>T34*$U$2*'Select Activities(1) '!$F$1</f>
        <v>0</v>
      </c>
      <c r="W34" s="1">
        <f>V34*$W$2*'Select Activities(1) '!$F$1</f>
        <v>0</v>
      </c>
      <c r="Y34" s="1">
        <f>X34*$Y$2*'Select Activities(1) '!$Y$1</f>
        <v>0</v>
      </c>
      <c r="AA34" s="1">
        <f>ZU34*$AA$2*'Select Activities(1) '!$F$1</f>
        <v>0</v>
      </c>
      <c r="AC34" s="1">
        <f>AB34*$AC$2*'Select Activities(1) '!$F$1</f>
        <v>0</v>
      </c>
      <c r="AE34" s="1">
        <f>AD34*$AE$2*'Select Activities(1) '!$F$1</f>
        <v>0</v>
      </c>
      <c r="AG34" s="1">
        <f>AF34*$AG$2*'Select Activities(1) '!$F$1</f>
        <v>0</v>
      </c>
      <c r="AH34" s="1">
        <f t="shared" si="1"/>
        <v>0</v>
      </c>
      <c r="AI34" s="1">
        <f t="shared" si="2"/>
        <v>0</v>
      </c>
      <c r="AJ34" s="1">
        <v>120</v>
      </c>
      <c r="AK34" s="1" t="s">
        <v>97</v>
      </c>
      <c r="AL34" s="2">
        <f t="shared" si="0"/>
        <v>3.5833333333333335E-2</v>
      </c>
      <c r="AM34" s="2">
        <v>4.3</v>
      </c>
      <c r="AN34" s="3" t="s">
        <v>134</v>
      </c>
    </row>
    <row r="35" spans="1:40" x14ac:dyDescent="0.25">
      <c r="A35" s="1" t="s">
        <v>35</v>
      </c>
      <c r="C35" s="1">
        <f>B35*$C$2*'Select Activities(1) '!$F$1</f>
        <v>0</v>
      </c>
      <c r="E35" s="1">
        <f>D35*$E$2*'Select Activities(1) '!$F$1</f>
        <v>0</v>
      </c>
      <c r="G35" s="1">
        <f>F35*$G$2*'Select Activities(1) '!$F$1</f>
        <v>0</v>
      </c>
      <c r="I35" s="1">
        <f>H35*$I$2*'Select Activities(1) '!$F$1</f>
        <v>0</v>
      </c>
      <c r="K35" s="1">
        <f>J35*$K$2*'Select Activities(1) '!$F$1</f>
        <v>0</v>
      </c>
      <c r="M35" s="1">
        <f>L35*$M$2*'Select Activities(1) '!$F$1</f>
        <v>0</v>
      </c>
      <c r="O35" s="1">
        <f>N35*$O$2*'Select Activities(1) '!$F$1</f>
        <v>0</v>
      </c>
      <c r="Q35" s="1">
        <f>P35*$Q$2*'Select Activities(1) '!$F$1</f>
        <v>0</v>
      </c>
      <c r="R35" s="1">
        <v>1</v>
      </c>
      <c r="S35" s="1">
        <f>R35*$S$2*'Select Activities(1) '!$F$1</f>
        <v>0</v>
      </c>
      <c r="T35" s="1">
        <v>1</v>
      </c>
      <c r="U35" s="1">
        <f>T35*$U$2*'Select Activities(1) '!$F$1</f>
        <v>0</v>
      </c>
      <c r="W35" s="1">
        <f>V35*$W$2*'Select Activities(1) '!$F$1</f>
        <v>0</v>
      </c>
      <c r="Y35" s="1">
        <f>X35*$Y$2*'Select Activities(1) '!$Y$1</f>
        <v>0</v>
      </c>
      <c r="AA35" s="1">
        <f>ZU35*$AA$2*'Select Activities(1) '!$F$1</f>
        <v>0</v>
      </c>
      <c r="AC35" s="1">
        <f>AB35*$AC$2*'Select Activities(1) '!$F$1</f>
        <v>0</v>
      </c>
      <c r="AE35" s="1">
        <f>AD35*$AE$2*'Select Activities(1) '!$F$1</f>
        <v>0</v>
      </c>
      <c r="AG35" s="1">
        <f>AF35*$AG$2*'Select Activities(1) '!$F$1</f>
        <v>0</v>
      </c>
      <c r="AH35" s="1">
        <f t="shared" si="1"/>
        <v>0</v>
      </c>
      <c r="AI35" s="1">
        <f t="shared" si="2"/>
        <v>0</v>
      </c>
      <c r="AJ35" s="1">
        <v>200</v>
      </c>
      <c r="AK35" s="1" t="s">
        <v>65</v>
      </c>
      <c r="AL35" s="2">
        <f t="shared" ref="AL35:AL54" si="4">AM35/AJ35</f>
        <v>3.4799999999999998E-2</v>
      </c>
      <c r="AM35" s="2">
        <v>6.96</v>
      </c>
      <c r="AN35" s="3" t="s">
        <v>98</v>
      </c>
    </row>
    <row r="36" spans="1:40" x14ac:dyDescent="0.25">
      <c r="A36" s="1" t="s">
        <v>37</v>
      </c>
      <c r="C36" s="1">
        <f>B36*$C$2*'Select Activities(1) '!$F$1</f>
        <v>0</v>
      </c>
      <c r="E36" s="1">
        <f>D36*$E$2*'Select Activities(1) '!$F$1</f>
        <v>0</v>
      </c>
      <c r="G36" s="1">
        <f>F36*$G$2*'Select Activities(1) '!$F$1</f>
        <v>0</v>
      </c>
      <c r="I36" s="1">
        <f>H36*$I$2*'Select Activities(1) '!$F$1</f>
        <v>0</v>
      </c>
      <c r="K36" s="1">
        <f>J36*$K$2*'Select Activities(1) '!$F$1</f>
        <v>0</v>
      </c>
      <c r="M36" s="1">
        <f>L36*$M$2*'Select Activities(1) '!$F$1</f>
        <v>0</v>
      </c>
      <c r="O36" s="1">
        <f>N36*$O$2*'Select Activities(1) '!$F$1</f>
        <v>0</v>
      </c>
      <c r="Q36" s="1">
        <f>P36*$Q$2*'Select Activities(1) '!$F$1</f>
        <v>0</v>
      </c>
      <c r="S36" s="1">
        <f>R36*$S$2*'Select Activities(1) '!$F$1</f>
        <v>0</v>
      </c>
      <c r="T36" s="5">
        <v>0.5</v>
      </c>
      <c r="U36" s="1">
        <f>T36*$U$2*'Select Activities(1) '!$F$1</f>
        <v>0</v>
      </c>
      <c r="W36" s="1">
        <f>V36*$W$2*'Select Activities(1) '!$F$1</f>
        <v>0</v>
      </c>
      <c r="Y36" s="1">
        <f>X36*$Y$2*'Select Activities(1) '!$Y$1</f>
        <v>0</v>
      </c>
      <c r="AA36" s="1">
        <f>ZU36*$AA$2*'Select Activities(1) '!$F$1</f>
        <v>0</v>
      </c>
      <c r="AC36" s="1">
        <f>AB36*$AC$2*'Select Activities(1) '!$F$1</f>
        <v>0</v>
      </c>
      <c r="AE36" s="1">
        <f>AD36*$AE$2*'Select Activities(1) '!$F$1</f>
        <v>0</v>
      </c>
      <c r="AG36" s="1">
        <f>AF36*$AG$2*'Select Activities(1) '!$F$1</f>
        <v>0</v>
      </c>
      <c r="AH36" s="1">
        <f t="shared" si="1"/>
        <v>0</v>
      </c>
      <c r="AI36" s="1">
        <f t="shared" si="2"/>
        <v>0</v>
      </c>
      <c r="AJ36" s="1">
        <v>128</v>
      </c>
      <c r="AK36" s="1" t="s">
        <v>61</v>
      </c>
      <c r="AL36" s="2">
        <f t="shared" si="4"/>
        <v>0.21476562499999999</v>
      </c>
      <c r="AM36" s="2">
        <v>27.49</v>
      </c>
      <c r="AN36" s="3" t="s">
        <v>135</v>
      </c>
    </row>
    <row r="37" spans="1:40" x14ac:dyDescent="0.25">
      <c r="A37" s="1" t="s">
        <v>39</v>
      </c>
      <c r="C37" s="1">
        <f>B37*$C$2*'Select Activities(1) '!$F$1</f>
        <v>0</v>
      </c>
      <c r="E37" s="1">
        <f>D37*$E$2*'Select Activities(1) '!$F$1</f>
        <v>0</v>
      </c>
      <c r="G37" s="1">
        <f>F37*$G$2*'Select Activities(1) '!$F$1</f>
        <v>0</v>
      </c>
      <c r="I37" s="1">
        <f>H37*$I$2*'Select Activities(1) '!$F$1</f>
        <v>0</v>
      </c>
      <c r="K37" s="1">
        <f>J37*$K$2*'Select Activities(1) '!$F$1</f>
        <v>0</v>
      </c>
      <c r="M37" s="1">
        <f>L37*$M$2*'Select Activities(1) '!$F$1</f>
        <v>0</v>
      </c>
      <c r="O37" s="1">
        <f>N37*$O$2*'Select Activities(1) '!$F$1</f>
        <v>0</v>
      </c>
      <c r="Q37" s="1">
        <f>P37*$Q$2*'Select Activities(1) '!$F$1</f>
        <v>0</v>
      </c>
      <c r="S37" s="1">
        <f>R37*$S$2*'Select Activities(1) '!$F$1</f>
        <v>0</v>
      </c>
      <c r="T37" s="1">
        <v>0.2</v>
      </c>
      <c r="U37" s="1">
        <f>T37*$U$2*'Select Activities(1) '!$F$1</f>
        <v>0</v>
      </c>
      <c r="W37" s="1">
        <f>V37*$W$2*'Select Activities(1) '!$F$1</f>
        <v>0</v>
      </c>
      <c r="Y37" s="1">
        <f>X37*$Y$2*'Select Activities(1) '!$Y$1</f>
        <v>0</v>
      </c>
      <c r="AA37" s="1">
        <f>ZU37*$AA$2*'Select Activities(1) '!$F$1</f>
        <v>0</v>
      </c>
      <c r="AC37" s="1">
        <f>AB37*$AC$2*'Select Activities(1) '!$F$1</f>
        <v>0</v>
      </c>
      <c r="AE37" s="1">
        <f>AD37*$AE$2*'Select Activities(1) '!$F$1</f>
        <v>0</v>
      </c>
      <c r="AG37" s="1">
        <f>AF37*$AG$2*'Select Activities(1) '!$F$1</f>
        <v>0</v>
      </c>
      <c r="AH37" s="1">
        <f t="shared" si="1"/>
        <v>0</v>
      </c>
      <c r="AI37" s="1">
        <f t="shared" si="2"/>
        <v>0</v>
      </c>
      <c r="AJ37" s="1">
        <v>32</v>
      </c>
      <c r="AK37" s="1" t="s">
        <v>61</v>
      </c>
      <c r="AL37" s="2">
        <f t="shared" si="4"/>
        <v>0.27781250000000002</v>
      </c>
      <c r="AM37" s="2">
        <v>8.89</v>
      </c>
      <c r="AN37" s="3" t="s">
        <v>99</v>
      </c>
    </row>
    <row r="38" spans="1:40" x14ac:dyDescent="0.25">
      <c r="A38" s="1" t="s">
        <v>42</v>
      </c>
      <c r="C38" s="1">
        <f>B38*$C$2*'Select Activities(1) '!$F$1</f>
        <v>0</v>
      </c>
      <c r="E38" s="1">
        <f>D38*$E$2*'Select Activities(1) '!$F$1</f>
        <v>0</v>
      </c>
      <c r="G38" s="1">
        <f>F38*$G$2*'Select Activities(1) '!$F$1</f>
        <v>0</v>
      </c>
      <c r="I38" s="1">
        <f>H38*$I$2*'Select Activities(1) '!$F$1</f>
        <v>0</v>
      </c>
      <c r="K38" s="1">
        <f>J38*$K$2*'Select Activities(1) '!$F$1</f>
        <v>0</v>
      </c>
      <c r="M38" s="1">
        <f>L38*$M$2*'Select Activities(1) '!$F$1</f>
        <v>0</v>
      </c>
      <c r="O38" s="1">
        <f>N38*$O$2*'Select Activities(1) '!$F$1</f>
        <v>0</v>
      </c>
      <c r="Q38" s="1">
        <f>P38*$Q$2*'Select Activities(1) '!$F$1</f>
        <v>0</v>
      </c>
      <c r="S38" s="1">
        <f>R38*$S$2*'Select Activities(1) '!$F$1</f>
        <v>0</v>
      </c>
      <c r="U38" s="1">
        <f>T38*$U$2*'Select Activities(1) '!$F$1</f>
        <v>0</v>
      </c>
      <c r="V38" s="4">
        <v>5</v>
      </c>
      <c r="W38" s="1">
        <f>V38*W2</f>
        <v>0</v>
      </c>
      <c r="Y38" s="1">
        <f>X38*$Y$2*'Select Activities(1) '!$Y$1</f>
        <v>0</v>
      </c>
      <c r="AA38" s="1">
        <f>ZU38*$AA$2*'Select Activities(1) '!$F$1</f>
        <v>0</v>
      </c>
      <c r="AC38" s="1">
        <f>AB38*$AC$2*'Select Activities(1) '!$F$1</f>
        <v>0</v>
      </c>
      <c r="AE38" s="1">
        <f>AD38*$AE$2*'Select Activities(1) '!$F$1</f>
        <v>0</v>
      </c>
      <c r="AF38" s="4">
        <v>1</v>
      </c>
      <c r="AG38" s="1">
        <f>AF38*AG2</f>
        <v>0</v>
      </c>
      <c r="AH38" s="1">
        <f t="shared" si="1"/>
        <v>0</v>
      </c>
      <c r="AI38" s="1">
        <v>6</v>
      </c>
      <c r="AJ38" s="1">
        <v>9</v>
      </c>
      <c r="AK38" s="1" t="s">
        <v>65</v>
      </c>
      <c r="AL38" s="2">
        <f t="shared" si="4"/>
        <v>1.9944444444444445</v>
      </c>
      <c r="AM38" s="2">
        <v>17.95</v>
      </c>
      <c r="AN38" s="3" t="s">
        <v>136</v>
      </c>
    </row>
    <row r="39" spans="1:40" x14ac:dyDescent="0.25">
      <c r="A39" s="1" t="s">
        <v>68</v>
      </c>
      <c r="C39" s="1">
        <f>B39*$C$2*'Select Activities(1) '!$F$1</f>
        <v>0</v>
      </c>
      <c r="E39" s="1">
        <f>D39*$E$2*'Select Activities(1) '!$F$1</f>
        <v>0</v>
      </c>
      <c r="G39" s="1">
        <f>F39*$G$2*'Select Activities(1) '!$F$1</f>
        <v>0</v>
      </c>
      <c r="I39" s="1">
        <f>H39*$I$2*'Select Activities(1) '!$F$1</f>
        <v>0</v>
      </c>
      <c r="K39" s="1">
        <f>J39*$K$2*'Select Activities(1) '!$F$1</f>
        <v>0</v>
      </c>
      <c r="M39" s="1">
        <f>L39*$M$2*'Select Activities(1) '!$F$1</f>
        <v>0</v>
      </c>
      <c r="O39" s="1">
        <f>N39*$O$2*'Select Activities(1) '!$F$1</f>
        <v>0</v>
      </c>
      <c r="Q39" s="1">
        <f>P39*$Q$2*'Select Activities(1) '!$F$1</f>
        <v>0</v>
      </c>
      <c r="S39" s="1">
        <f>R39*$S$2*'Select Activities(1) '!$F$1</f>
        <v>0</v>
      </c>
      <c r="U39" s="1">
        <f>T39*$U$2*'Select Activities(1) '!$F$1</f>
        <v>0</v>
      </c>
      <c r="V39" s="1">
        <v>2.25</v>
      </c>
      <c r="W39" s="1">
        <f>V39*$W$2*'Select Activities(1) '!$F$1</f>
        <v>0</v>
      </c>
      <c r="Y39" s="1">
        <f>X39*$Y$2*'Select Activities(1) '!$Y$1</f>
        <v>0</v>
      </c>
      <c r="AA39" s="1">
        <f>ZU39*$AA$2*'Select Activities(1) '!$F$1</f>
        <v>0</v>
      </c>
      <c r="AC39" s="1">
        <f>AB39*$AC$2*'Select Activities(1) '!$F$1</f>
        <v>0</v>
      </c>
      <c r="AE39" s="1">
        <f>AD39*$AE$2*'Select Activities(1) '!$F$1</f>
        <v>0</v>
      </c>
      <c r="AG39" s="1">
        <f>AF39*$AG$2*'Select Activities(1) '!$F$1</f>
        <v>0</v>
      </c>
      <c r="AH39" s="1">
        <f t="shared" si="1"/>
        <v>0</v>
      </c>
      <c r="AI39" s="1">
        <f t="shared" si="2"/>
        <v>0</v>
      </c>
      <c r="AJ39" s="1">
        <f>3.5*16</f>
        <v>56</v>
      </c>
      <c r="AK39" s="1" t="s">
        <v>61</v>
      </c>
      <c r="AL39" s="2">
        <f t="shared" si="4"/>
        <v>0.18267857142857144</v>
      </c>
      <c r="AM39" s="2">
        <v>10.23</v>
      </c>
      <c r="AN39" s="3" t="s">
        <v>100</v>
      </c>
    </row>
    <row r="40" spans="1:40" x14ac:dyDescent="0.25">
      <c r="A40" s="1" t="s">
        <v>44</v>
      </c>
      <c r="C40" s="1">
        <f>B40*$C$2*'Select Activities(1) '!$F$1</f>
        <v>0</v>
      </c>
      <c r="E40" s="1">
        <f>D40*$E$2*'Select Activities(1) '!$F$1</f>
        <v>0</v>
      </c>
      <c r="G40" s="1">
        <f>F40*$G$2*'Select Activities(1) '!$F$1</f>
        <v>0</v>
      </c>
      <c r="I40" s="1">
        <f>H40*$I$2*'Select Activities(1) '!$F$1</f>
        <v>0</v>
      </c>
      <c r="K40" s="1">
        <f>J40*$K$2*'Select Activities(1) '!$F$1</f>
        <v>0</v>
      </c>
      <c r="M40" s="1">
        <f>L40*$M$2*'Select Activities(1) '!$F$1</f>
        <v>0</v>
      </c>
      <c r="O40" s="1">
        <f>N40*$O$2*'Select Activities(1) '!$F$1</f>
        <v>0</v>
      </c>
      <c r="Q40" s="1">
        <f>P40*$Q$2*'Select Activities(1) '!$F$1</f>
        <v>0</v>
      </c>
      <c r="S40" s="1">
        <f>R40*$S$2*'Select Activities(1) '!$F$1</f>
        <v>0</v>
      </c>
      <c r="U40" s="1">
        <f>T40*$U$2*'Select Activities(1) '!$F$1</f>
        <v>0</v>
      </c>
      <c r="W40" s="1">
        <f>V40*$W$2*'Select Activities(1) '!$F$1</f>
        <v>0</v>
      </c>
      <c r="X40" s="4">
        <v>15</v>
      </c>
      <c r="Y40" s="1">
        <f>X40*Y2</f>
        <v>0</v>
      </c>
      <c r="AA40" s="1">
        <f>ZU40*$AA$2*'Select Activities(1) '!$F$1</f>
        <v>0</v>
      </c>
      <c r="AC40" s="1">
        <f>AB40*$AC$2*'Select Activities(1) '!$F$1</f>
        <v>0</v>
      </c>
      <c r="AE40" s="1">
        <f>AD40*$AE$2*'Select Activities(1) '!$F$1</f>
        <v>0</v>
      </c>
      <c r="AG40" s="1">
        <f>AF40*$AG$2*'Select Activities(1) '!$F$1</f>
        <v>0</v>
      </c>
      <c r="AH40" s="1">
        <f t="shared" si="1"/>
        <v>0</v>
      </c>
      <c r="AI40" s="1">
        <f t="shared" si="2"/>
        <v>0</v>
      </c>
      <c r="AJ40" s="1">
        <v>20</v>
      </c>
      <c r="AK40" s="1" t="s">
        <v>65</v>
      </c>
      <c r="AL40" s="2">
        <f t="shared" si="4"/>
        <v>0.44950000000000001</v>
      </c>
      <c r="AM40" s="2">
        <v>8.99</v>
      </c>
      <c r="AN40" s="3" t="s">
        <v>101</v>
      </c>
    </row>
    <row r="41" spans="1:40" x14ac:dyDescent="0.25">
      <c r="A41" s="1" t="s">
        <v>46</v>
      </c>
      <c r="C41" s="1">
        <f>B41*$C$2*'Select Activities(1) '!$F$1</f>
        <v>0</v>
      </c>
      <c r="E41" s="1">
        <f>D41*$E$2*'Select Activities(1) '!$F$1</f>
        <v>0</v>
      </c>
      <c r="G41" s="1">
        <f>F41*$G$2*'Select Activities(1) '!$F$1</f>
        <v>0</v>
      </c>
      <c r="I41" s="1">
        <f>H41*$I$2*'Select Activities(1) '!$F$1</f>
        <v>0</v>
      </c>
      <c r="K41" s="1">
        <f>J41*$K$2*'Select Activities(1) '!$F$1</f>
        <v>0</v>
      </c>
      <c r="M41" s="1">
        <f>L41*$M$2*'Select Activities(1) '!$F$1</f>
        <v>0</v>
      </c>
      <c r="O41" s="1">
        <f>N41*$O$2*'Select Activities(1) '!$F$1</f>
        <v>0</v>
      </c>
      <c r="Q41" s="1">
        <f>P41*$Q$2*'Select Activities(1) '!$F$1</f>
        <v>0</v>
      </c>
      <c r="S41" s="1">
        <f>R41*$S$2*'Select Activities(1) '!$F$1</f>
        <v>0</v>
      </c>
      <c r="U41" s="1">
        <f>T41*$U$2*'Select Activities(1) '!$F$1</f>
        <v>0</v>
      </c>
      <c r="W41" s="1">
        <f>V41*$W$2*'Select Activities(1) '!$F$1</f>
        <v>0</v>
      </c>
      <c r="Y41" s="1">
        <f>X41*$Y$2*'Select Activities(1) '!$Y$1</f>
        <v>0</v>
      </c>
      <c r="Z41" s="1">
        <v>1</v>
      </c>
      <c r="AA41" s="1">
        <f>Z41*$AA$2*'Select Activities(1) '!$F$1</f>
        <v>0</v>
      </c>
      <c r="AC41" s="1">
        <f>AB41*$AC$2*'Select Activities(1) '!$F$1</f>
        <v>0</v>
      </c>
      <c r="AE41" s="1">
        <f>AD41*$AE$2*'Select Activities(1) '!$F$1</f>
        <v>0</v>
      </c>
      <c r="AG41" s="1">
        <f>AF41*$AG$2*'Select Activities(1) '!$F$1</f>
        <v>0</v>
      </c>
      <c r="AH41" s="1">
        <f t="shared" si="1"/>
        <v>0</v>
      </c>
      <c r="AI41" s="1">
        <f t="shared" si="2"/>
        <v>0</v>
      </c>
      <c r="AJ41" s="1">
        <v>100</v>
      </c>
      <c r="AK41" s="1" t="s">
        <v>65</v>
      </c>
      <c r="AL41" s="2">
        <f t="shared" si="4"/>
        <v>2.8900000000000002E-2</v>
      </c>
      <c r="AM41" s="2">
        <v>2.89</v>
      </c>
      <c r="AN41" s="3" t="s">
        <v>102</v>
      </c>
    </row>
    <row r="42" spans="1:40" x14ac:dyDescent="0.25">
      <c r="A42" s="1" t="s">
        <v>47</v>
      </c>
      <c r="C42" s="1">
        <f>B42*$C$2*'Select Activities(1) '!$F$1</f>
        <v>0</v>
      </c>
      <c r="E42" s="1">
        <f>D42*$E$2*'Select Activities(1) '!$F$1</f>
        <v>0</v>
      </c>
      <c r="G42" s="1">
        <f>F42*$G$2*'Select Activities(1) '!$F$1</f>
        <v>0</v>
      </c>
      <c r="I42" s="1">
        <f>H42*$I$2*'Select Activities(1) '!$F$1</f>
        <v>0</v>
      </c>
      <c r="K42" s="1">
        <f>J42*$K$2*'Select Activities(1) '!$F$1</f>
        <v>0</v>
      </c>
      <c r="M42" s="1">
        <f>L42*$M$2*'Select Activities(1) '!$F$1</f>
        <v>0</v>
      </c>
      <c r="O42" s="1">
        <f>N42*$O$2*'Select Activities(1) '!$F$1</f>
        <v>0</v>
      </c>
      <c r="Q42" s="1">
        <f>P42*$Q$2*'Select Activities(1) '!$F$1</f>
        <v>0</v>
      </c>
      <c r="S42" s="1">
        <f>R42*$S$2*'Select Activities(1) '!$F$1</f>
        <v>0</v>
      </c>
      <c r="U42" s="1">
        <f>T42*$U$2*'Select Activities(1) '!$F$1</f>
        <v>0</v>
      </c>
      <c r="W42" s="1">
        <f>V42*$W$2*'Select Activities(1) '!$F$1</f>
        <v>0</v>
      </c>
      <c r="Y42" s="1">
        <f>X42*$Y$2*'Select Activities(1) '!$Y$1</f>
        <v>0</v>
      </c>
      <c r="Z42" s="1">
        <v>5</v>
      </c>
      <c r="AA42" s="1">
        <f>Z42*$AA$2*'Select Activities(1) '!$F$1</f>
        <v>0</v>
      </c>
      <c r="AC42" s="1">
        <f>AB42*$AC$2*'Select Activities(1) '!$F$1</f>
        <v>0</v>
      </c>
      <c r="AE42" s="1">
        <f>AD42*$AE$2*'Select Activities(1) '!$F$1</f>
        <v>0</v>
      </c>
      <c r="AG42" s="1">
        <f>AF42*$AG$2*'Select Activities(1) '!$F$1</f>
        <v>0</v>
      </c>
      <c r="AH42" s="1">
        <f t="shared" si="1"/>
        <v>0</v>
      </c>
      <c r="AI42" s="1">
        <f t="shared" si="2"/>
        <v>0</v>
      </c>
      <c r="AJ42" s="1">
        <v>1000</v>
      </c>
      <c r="AK42" s="1" t="s">
        <v>131</v>
      </c>
      <c r="AL42" s="2">
        <f t="shared" si="4"/>
        <v>7.3299999999999997E-3</v>
      </c>
      <c r="AM42" s="2">
        <v>7.33</v>
      </c>
      <c r="AN42" s="3" t="s">
        <v>103</v>
      </c>
    </row>
    <row r="43" spans="1:40" s="5" customFormat="1" x14ac:dyDescent="0.25">
      <c r="A43" s="5" t="s">
        <v>49</v>
      </c>
      <c r="C43" s="1">
        <f>B43*$C$2*'Select Activities(1) '!$F$1</f>
        <v>0</v>
      </c>
      <c r="E43" s="1">
        <f>D43*$E$2*'Select Activities(1) '!$F$1</f>
        <v>0</v>
      </c>
      <c r="G43" s="1">
        <f>F43*$G$2*'Select Activities(1) '!$F$1</f>
        <v>0</v>
      </c>
      <c r="I43" s="1">
        <f>H43*$I$2*'Select Activities(1) '!$F$1</f>
        <v>0</v>
      </c>
      <c r="K43" s="1">
        <f>J43*$K$2*'Select Activities(1) '!$F$1</f>
        <v>0</v>
      </c>
      <c r="M43" s="1">
        <f>L43*$M$2*'Select Activities(1) '!$F$1</f>
        <v>0</v>
      </c>
      <c r="O43" s="1">
        <f>N43*$O$2*'Select Activities(1) '!$F$1</f>
        <v>0</v>
      </c>
      <c r="Q43" s="1">
        <f>P43*$Q$2*'Select Activities(1) '!$F$1</f>
        <v>0</v>
      </c>
      <c r="S43" s="1">
        <f>R43*$S$2*'Select Activities(1) '!$F$1</f>
        <v>0</v>
      </c>
      <c r="U43" s="1">
        <f>T43*$U$2*'Select Activities(1) '!$F$1</f>
        <v>0</v>
      </c>
      <c r="W43" s="1">
        <f>V43*$W$2*'Select Activities(1) '!$F$1</f>
        <v>0</v>
      </c>
      <c r="Y43" s="1">
        <f>X43*$Y$2*'Select Activities(1) '!$Y$1</f>
        <v>0</v>
      </c>
      <c r="AA43" s="1">
        <f>ZU43*$AA$2*'Select Activities(1) '!$F$1</f>
        <v>0</v>
      </c>
      <c r="AB43" s="5">
        <v>0.5</v>
      </c>
      <c r="AC43" s="1">
        <f>AB43*$AC$2*'Select Activities(1) '!$F$1</f>
        <v>0</v>
      </c>
      <c r="AE43" s="1">
        <f>AD43*$AE$2*'Select Activities(1) '!$F$1</f>
        <v>0</v>
      </c>
      <c r="AG43" s="1">
        <f>AF43*$AG$2*'Select Activities(1) '!$F$1</f>
        <v>0</v>
      </c>
      <c r="AH43" s="1">
        <f t="shared" si="1"/>
        <v>0</v>
      </c>
      <c r="AI43" s="1">
        <f t="shared" si="2"/>
        <v>0</v>
      </c>
      <c r="AJ43" s="5">
        <v>64</v>
      </c>
      <c r="AK43" s="5" t="s">
        <v>61</v>
      </c>
      <c r="AL43" s="2">
        <f t="shared" si="4"/>
        <v>4.9843749999999999E-2</v>
      </c>
      <c r="AM43" s="6">
        <v>3.19</v>
      </c>
      <c r="AN43" s="7" t="s">
        <v>104</v>
      </c>
    </row>
    <row r="44" spans="1:40" x14ac:dyDescent="0.25">
      <c r="A44" s="1" t="s">
        <v>53</v>
      </c>
      <c r="C44" s="1">
        <f>B44*$C$2*'Select Activities(1) '!$F$1</f>
        <v>0</v>
      </c>
      <c r="E44" s="1">
        <f>D44*$E$2*'Select Activities(1) '!$F$1</f>
        <v>0</v>
      </c>
      <c r="G44" s="1">
        <f>F44*$G$2*'Select Activities(1) '!$F$1</f>
        <v>0</v>
      </c>
      <c r="I44" s="1">
        <f>H44*$I$2*'Select Activities(1) '!$F$1</f>
        <v>0</v>
      </c>
      <c r="K44" s="1">
        <f>J44*$K$2*'Select Activities(1) '!$F$1</f>
        <v>0</v>
      </c>
      <c r="M44" s="1">
        <f>L44*$M$2*'Select Activities(1) '!$F$1</f>
        <v>0</v>
      </c>
      <c r="O44" s="1">
        <f>N44*$O$2*'Select Activities(1) '!$F$1</f>
        <v>0</v>
      </c>
      <c r="Q44" s="1">
        <f>P44*$Q$2*'Select Activities(1) '!$F$1</f>
        <v>0</v>
      </c>
      <c r="S44" s="1">
        <f>R44*$S$2*'Select Activities(1) '!$F$1</f>
        <v>0</v>
      </c>
      <c r="U44" s="1">
        <f>T44*$U$2*'Select Activities(1) '!$F$1</f>
        <v>0</v>
      </c>
      <c r="W44" s="1">
        <f>V44*$W$2*'Select Activities(1) '!$F$1</f>
        <v>0</v>
      </c>
      <c r="Y44" s="1">
        <f>X44*$Y$2*'Select Activities(1) '!$Y$1</f>
        <v>0</v>
      </c>
      <c r="AA44" s="1">
        <f>ZU44*$AA$2*'Select Activities(1) '!$F$1</f>
        <v>0</v>
      </c>
      <c r="AB44" s="1">
        <v>1</v>
      </c>
      <c r="AC44" s="1">
        <f>AB44*$AC$2*'Select Activities(1) '!$F$1</f>
        <v>0</v>
      </c>
      <c r="AE44" s="1">
        <f>AD44*$AE$2*'Select Activities(1) '!$F$1</f>
        <v>0</v>
      </c>
      <c r="AG44" s="1">
        <f>AF44*$AG$2*'Select Activities(1) '!$F$1</f>
        <v>0</v>
      </c>
      <c r="AH44" s="1">
        <f t="shared" si="1"/>
        <v>0</v>
      </c>
      <c r="AI44" s="1">
        <f t="shared" si="2"/>
        <v>0</v>
      </c>
      <c r="AJ44" s="1">
        <v>90</v>
      </c>
      <c r="AK44" s="5" t="s">
        <v>65</v>
      </c>
      <c r="AL44" s="2">
        <f t="shared" si="4"/>
        <v>3.188888888888889E-2</v>
      </c>
      <c r="AM44" s="2">
        <v>2.87</v>
      </c>
      <c r="AN44" s="3" t="s">
        <v>67</v>
      </c>
    </row>
    <row r="45" spans="1:40" x14ac:dyDescent="0.25">
      <c r="A45" s="1" t="s">
        <v>51</v>
      </c>
      <c r="C45" s="1">
        <f>B45*$C$2*'Select Activities(1) '!$F$1</f>
        <v>0</v>
      </c>
      <c r="E45" s="1">
        <f>D45*$E$2*'Select Activities(1) '!$F$1</f>
        <v>0</v>
      </c>
      <c r="G45" s="1">
        <f>F45*$G$2*'Select Activities(1) '!$F$1</f>
        <v>0</v>
      </c>
      <c r="I45" s="1">
        <f>H45*$I$2*'Select Activities(1) '!$F$1</f>
        <v>0</v>
      </c>
      <c r="K45" s="1">
        <f>J45*$K$2*'Select Activities(1) '!$F$1</f>
        <v>0</v>
      </c>
      <c r="M45" s="1">
        <f>L45*$M$2*'Select Activities(1) '!$F$1</f>
        <v>0</v>
      </c>
      <c r="O45" s="1">
        <f>N45*$O$2*'Select Activities(1) '!$F$1</f>
        <v>0</v>
      </c>
      <c r="Q45" s="1">
        <f>P45*$Q$2*'Select Activities(1) '!$F$1</f>
        <v>0</v>
      </c>
      <c r="S45" s="1">
        <f>R45*$S$2*'Select Activities(1) '!$F$1</f>
        <v>0</v>
      </c>
      <c r="U45" s="1">
        <f>T45*$U$2*'Select Activities(1) '!$F$1</f>
        <v>0</v>
      </c>
      <c r="W45" s="1">
        <f>V45*$W$2*'Select Activities(1) '!$F$1</f>
        <v>0</v>
      </c>
      <c r="Y45" s="1">
        <f>X45*$Y$2*'Select Activities(1) '!$Y$1</f>
        <v>0</v>
      </c>
      <c r="AA45" s="1">
        <f>ZU45*$AA$2*'Select Activities(1) '!$F$1</f>
        <v>0</v>
      </c>
      <c r="AB45" s="1">
        <v>1</v>
      </c>
      <c r="AC45" s="1">
        <f>AB45*$AC$2*'Select Activities(1) '!$F$1</f>
        <v>0</v>
      </c>
      <c r="AE45" s="1">
        <f>AD45*$AE$2*'Select Activities(1) '!$F$1</f>
        <v>0</v>
      </c>
      <c r="AG45" s="1">
        <f>AF45*$AG$2*'Select Activities(1) '!$F$1</f>
        <v>0</v>
      </c>
      <c r="AH45" s="1">
        <f t="shared" si="1"/>
        <v>0</v>
      </c>
      <c r="AI45" s="1">
        <f t="shared" si="2"/>
        <v>0</v>
      </c>
      <c r="AJ45" s="1">
        <v>28</v>
      </c>
      <c r="AK45" s="5" t="s">
        <v>65</v>
      </c>
      <c r="AL45" s="2">
        <f t="shared" si="4"/>
        <v>0.16035714285714286</v>
      </c>
      <c r="AM45" s="2">
        <v>4.49</v>
      </c>
      <c r="AN45" s="3" t="s">
        <v>105</v>
      </c>
    </row>
    <row r="46" spans="1:40" x14ac:dyDescent="0.25">
      <c r="A46" s="1" t="s">
        <v>50</v>
      </c>
      <c r="C46" s="1">
        <f>B46*$C$2*'Select Activities(1) '!$F$1</f>
        <v>0</v>
      </c>
      <c r="E46" s="1">
        <f>D46*$E$2*'Select Activities(1) '!$F$1</f>
        <v>0</v>
      </c>
      <c r="G46" s="1">
        <f>F46*$G$2*'Select Activities(1) '!$F$1</f>
        <v>0</v>
      </c>
      <c r="I46" s="1">
        <f>H46*$I$2*'Select Activities(1) '!$F$1</f>
        <v>0</v>
      </c>
      <c r="K46" s="1">
        <f>J46*$K$2*'Select Activities(1) '!$F$1</f>
        <v>0</v>
      </c>
      <c r="M46" s="1">
        <f>L46*$M$2*'Select Activities(1) '!$F$1</f>
        <v>0</v>
      </c>
      <c r="O46" s="1">
        <f>N46*$O$2*'Select Activities(1) '!$F$1</f>
        <v>0</v>
      </c>
      <c r="Q46" s="1">
        <f>P46*$Q$2*'Select Activities(1) '!$F$1</f>
        <v>0</v>
      </c>
      <c r="S46" s="1">
        <f>R46*$S$2*'Select Activities(1) '!$F$1</f>
        <v>0</v>
      </c>
      <c r="U46" s="1">
        <f>T46*$U$2*'Select Activities(1) '!$F$1</f>
        <v>0</v>
      </c>
      <c r="W46" s="1">
        <f>V46*$W$2*'Select Activities(1) '!$F$1</f>
        <v>0</v>
      </c>
      <c r="Y46" s="1">
        <f>X46*$Y$2*'Select Activities(1) '!$Y$1</f>
        <v>0</v>
      </c>
      <c r="AA46" s="1">
        <f>ZU46*$AA$2*'Select Activities(1) '!$F$1</f>
        <v>0</v>
      </c>
      <c r="AB46" s="4">
        <v>1</v>
      </c>
      <c r="AC46" s="1">
        <f>AB46*AC2</f>
        <v>0</v>
      </c>
      <c r="AE46" s="1">
        <f>AD46*$AE$2*'Select Activities(1) '!$F$1</f>
        <v>0</v>
      </c>
      <c r="AG46" s="1">
        <f>AF46*$AG$2*'Select Activities(1) '!$F$1</f>
        <v>0</v>
      </c>
      <c r="AH46" s="1">
        <f t="shared" si="1"/>
        <v>0</v>
      </c>
      <c r="AI46" s="1">
        <f t="shared" si="2"/>
        <v>0</v>
      </c>
      <c r="AJ46" s="1">
        <v>2</v>
      </c>
      <c r="AK46" s="1" t="s">
        <v>61</v>
      </c>
      <c r="AL46" s="2">
        <f t="shared" si="4"/>
        <v>0.88500000000000001</v>
      </c>
      <c r="AM46" s="2">
        <v>1.77</v>
      </c>
      <c r="AN46" s="3" t="s">
        <v>106</v>
      </c>
    </row>
    <row r="47" spans="1:40" x14ac:dyDescent="0.25">
      <c r="A47" s="1" t="s">
        <v>52</v>
      </c>
      <c r="C47" s="1">
        <f>B47*$C$2*'Select Activities(1) '!$F$1</f>
        <v>0</v>
      </c>
      <c r="E47" s="1">
        <f>D47*$E$2*'Select Activities(1) '!$F$1</f>
        <v>0</v>
      </c>
      <c r="G47" s="1">
        <f>F47*$G$2*'Select Activities(1) '!$F$1</f>
        <v>0</v>
      </c>
      <c r="I47" s="1">
        <f>H47*$I$2*'Select Activities(1) '!$F$1</f>
        <v>0</v>
      </c>
      <c r="K47" s="1">
        <f>J47*$K$2*'Select Activities(1) '!$F$1</f>
        <v>0</v>
      </c>
      <c r="M47" s="1">
        <f>L47*$M$2*'Select Activities(1) '!$F$1</f>
        <v>0</v>
      </c>
      <c r="O47" s="1">
        <f>N47*$O$2*'Select Activities(1) '!$F$1</f>
        <v>0</v>
      </c>
      <c r="Q47" s="1">
        <f>P47*$Q$2*'Select Activities(1) '!$F$1</f>
        <v>0</v>
      </c>
      <c r="S47" s="1">
        <f>R47*$S$2*'Select Activities(1) '!$F$1</f>
        <v>0</v>
      </c>
      <c r="U47" s="1">
        <f>T47*$U$2*'Select Activities(1) '!$F$1</f>
        <v>0</v>
      </c>
      <c r="W47" s="1">
        <f>V47*$W$2*'Select Activities(1) '!$F$1</f>
        <v>0</v>
      </c>
      <c r="Y47" s="1">
        <f>X47*$Y$2*'Select Activities(1) '!$Y$1</f>
        <v>0</v>
      </c>
      <c r="AA47" s="1">
        <f>ZU47*$AA$2*'Select Activities(1) '!$F$1</f>
        <v>0</v>
      </c>
      <c r="AB47" s="1">
        <v>0.6</v>
      </c>
      <c r="AC47" s="1">
        <f>AB47*$AC$2*'Select Activities(1) '!$F$1</f>
        <v>0</v>
      </c>
      <c r="AE47" s="1">
        <f>AD47*$AE$2*'Select Activities(1) '!$F$1</f>
        <v>0</v>
      </c>
      <c r="AG47" s="1">
        <f>AF47*$AG$2*'Select Activities(1) '!$F$1</f>
        <v>0</v>
      </c>
      <c r="AH47" s="1">
        <f t="shared" si="1"/>
        <v>0</v>
      </c>
      <c r="AI47" s="1">
        <f t="shared" si="2"/>
        <v>0</v>
      </c>
      <c r="AJ47" s="1">
        <v>28.5</v>
      </c>
      <c r="AK47" s="1" t="s">
        <v>61</v>
      </c>
      <c r="AL47" s="2">
        <f t="shared" si="4"/>
        <v>0.15508771929824561</v>
      </c>
      <c r="AM47" s="2">
        <v>4.42</v>
      </c>
      <c r="AN47" s="3" t="s">
        <v>107</v>
      </c>
    </row>
    <row r="48" spans="1:40" x14ac:dyDescent="0.25">
      <c r="A48" s="1" t="s">
        <v>56</v>
      </c>
      <c r="C48" s="1">
        <f>B48*$C$2*'Select Activities(1) '!$F$1</f>
        <v>0</v>
      </c>
      <c r="E48" s="1">
        <f>D48*$E$2*'Select Activities(1) '!$F$1</f>
        <v>0</v>
      </c>
      <c r="G48" s="1">
        <f>F48*$G$2*'Select Activities(1) '!$F$1</f>
        <v>0</v>
      </c>
      <c r="I48" s="1">
        <f>H48*$I$2*'Select Activities(1) '!$F$1</f>
        <v>0</v>
      </c>
      <c r="J48" s="1">
        <v>15</v>
      </c>
      <c r="K48" s="1">
        <f>J48*$K$2</f>
        <v>0</v>
      </c>
      <c r="L48" s="1">
        <v>30</v>
      </c>
      <c r="M48" s="1">
        <f>L48*M2</f>
        <v>0</v>
      </c>
      <c r="N48" s="1">
        <v>0</v>
      </c>
      <c r="O48" s="1">
        <f>N48*$O$2*'Select Activities(1) '!$F$1</f>
        <v>0</v>
      </c>
      <c r="P48" s="1">
        <v>1</v>
      </c>
      <c r="Q48" s="1">
        <f>P48*$Q$2*'Select Activities(1) '!$F$1</f>
        <v>0</v>
      </c>
      <c r="S48" s="1">
        <f>R48*$S$2*'Select Activities(1) '!$F$1</f>
        <v>0</v>
      </c>
      <c r="U48" s="1">
        <f>T48*$U$2*'Select Activities(1) '!$F$1</f>
        <v>0</v>
      </c>
      <c r="W48" s="1">
        <f>V48*$W$2*'Select Activities(1) '!$F$1</f>
        <v>0</v>
      </c>
      <c r="Y48" s="1">
        <f>X48*$Y$2*'Select Activities(1) '!$Y$1</f>
        <v>0</v>
      </c>
      <c r="AA48" s="1">
        <f>ZU48*$AA$2*'Select Activities(1) '!$F$1</f>
        <v>0</v>
      </c>
      <c r="AB48" s="1">
        <v>1</v>
      </c>
      <c r="AC48" s="1">
        <f>AB48*$AC$2*'Select Activities(1) '!$F$1</f>
        <v>0</v>
      </c>
      <c r="AD48" s="1">
        <v>1</v>
      </c>
      <c r="AE48" s="1">
        <f>AD48*$AE$2*'Select Activities(1) '!$F$1</f>
        <v>0</v>
      </c>
      <c r="AG48" s="1">
        <f>AF48*$AG$2*'Select Activities(1) '!$F$1</f>
        <v>0</v>
      </c>
      <c r="AH48" s="1">
        <f t="shared" si="1"/>
        <v>0</v>
      </c>
      <c r="AI48" s="1">
        <f t="shared" si="2"/>
        <v>0</v>
      </c>
      <c r="AJ48" s="1">
        <v>100</v>
      </c>
      <c r="AK48" s="1" t="s">
        <v>65</v>
      </c>
      <c r="AL48" s="2">
        <f t="shared" si="4"/>
        <v>0.1014</v>
      </c>
      <c r="AM48" s="2">
        <v>10.14</v>
      </c>
      <c r="AN48" s="3" t="s">
        <v>108</v>
      </c>
    </row>
    <row r="49" spans="1:40" customFormat="1" x14ac:dyDescent="0.25">
      <c r="A49" t="s">
        <v>54</v>
      </c>
      <c r="C49">
        <f>B49*$C$2*'Select Activities(1) '!$F$1</f>
        <v>0</v>
      </c>
      <c r="E49">
        <f>D49*$E$2*'Select Activities(1) '!$F$1</f>
        <v>0</v>
      </c>
      <c r="G49">
        <f>F49*$G$2*'Select Activities(1) '!$F$1</f>
        <v>0</v>
      </c>
      <c r="I49">
        <f>H49*$I$2*'Select Activities(1) '!$F$1</f>
        <v>0</v>
      </c>
      <c r="K49">
        <f>J49*$K$2*'Select Activities(1) '!$F$1</f>
        <v>0</v>
      </c>
      <c r="M49">
        <f>L49*$M$2*'Select Activities(1) '!$F$1</f>
        <v>0</v>
      </c>
      <c r="O49">
        <f>N49*$O$2*'Select Activities(1) '!$F$1</f>
        <v>0</v>
      </c>
      <c r="Q49">
        <f>P49*$Q$2*'Select Activities(1) '!$F$1</f>
        <v>0</v>
      </c>
      <c r="S49">
        <f>R49*$S$2*'Select Activities(1) '!$F$1</f>
        <v>0</v>
      </c>
      <c r="U49">
        <f>T49*$U$2*'Select Activities(1) '!$F$1</f>
        <v>0</v>
      </c>
      <c r="W49">
        <f>V49*$W$2*'Select Activities(1) '!$F$1</f>
        <v>0</v>
      </c>
      <c r="Y49">
        <f>X49*$Y$2*'Select Activities(1) '!$Y$1</f>
        <v>0</v>
      </c>
      <c r="AA49">
        <f>ZU49*$AA$2*'Select Activities(1) '!$F$1</f>
        <v>0</v>
      </c>
      <c r="AB49">
        <v>10</v>
      </c>
      <c r="AC49">
        <f>AB49*AC2</f>
        <v>0</v>
      </c>
      <c r="AE49">
        <f>AD49*$AE$2*'Select Activities(1) '!$F$1</f>
        <v>0</v>
      </c>
      <c r="AG49">
        <f>AF49*$AG$2*'Select Activities(1) '!$F$1</f>
        <v>0</v>
      </c>
      <c r="AH49">
        <f t="shared" si="1"/>
        <v>0</v>
      </c>
      <c r="AI49">
        <f t="shared" si="2"/>
        <v>0</v>
      </c>
      <c r="AJ49">
        <v>6</v>
      </c>
      <c r="AK49" t="s">
        <v>65</v>
      </c>
      <c r="AL49" s="23">
        <f t="shared" si="4"/>
        <v>1.165</v>
      </c>
      <c r="AM49" s="23">
        <v>6.99</v>
      </c>
      <c r="AN49" t="s">
        <v>109</v>
      </c>
    </row>
    <row r="50" spans="1:40" customFormat="1" x14ac:dyDescent="0.25">
      <c r="A50" t="s">
        <v>57</v>
      </c>
      <c r="C50">
        <f>B50*$C$2*'Select Activities(1) '!$F$1</f>
        <v>0</v>
      </c>
      <c r="E50">
        <f>D50*$E$2*'Select Activities(1) '!$F$1</f>
        <v>0</v>
      </c>
      <c r="G50">
        <f>F50*$G$2*'Select Activities(1) '!$F$1</f>
        <v>0</v>
      </c>
      <c r="I50">
        <f>H50*$I$2*'Select Activities(1) '!$F$1</f>
        <v>0</v>
      </c>
      <c r="K50">
        <f>J50*$K$2*'Select Activities(1) '!$F$1</f>
        <v>0</v>
      </c>
      <c r="M50">
        <f>L50*$M$2*'Select Activities(1) '!$F$1</f>
        <v>0</v>
      </c>
      <c r="O50">
        <f>N50*$O$2*'Select Activities(1) '!$F$1</f>
        <v>0</v>
      </c>
      <c r="Q50">
        <f>P50*$Q$2*'Select Activities(1) '!$F$1</f>
        <v>0</v>
      </c>
      <c r="S50">
        <f>R50*$S$2*'Select Activities(1) '!$F$1</f>
        <v>0</v>
      </c>
      <c r="U50">
        <f>T50*$U$2*'Select Activities(1) '!$F$1</f>
        <v>0</v>
      </c>
      <c r="W50">
        <f>V50*$W$2*'Select Activities(1) '!$F$1</f>
        <v>0</v>
      </c>
      <c r="Y50">
        <f>X50*$Y$2*'Select Activities(1) '!$Y$1</f>
        <v>0</v>
      </c>
      <c r="AA50">
        <f>ZU50*$AA$2*'Select Activities(1) '!$F$1</f>
        <v>0</v>
      </c>
      <c r="AC50">
        <f>AB50*$AC$2*'Select Activities(1) '!$F$1</f>
        <v>0</v>
      </c>
      <c r="AD50">
        <v>2</v>
      </c>
      <c r="AE50">
        <f>AD50*AE2</f>
        <v>0</v>
      </c>
      <c r="AG50">
        <f>AF50*$AG$2*'Select Activities(1) '!$F$1</f>
        <v>0</v>
      </c>
      <c r="AH50">
        <f t="shared" si="1"/>
        <v>0</v>
      </c>
      <c r="AI50">
        <f t="shared" si="2"/>
        <v>0</v>
      </c>
      <c r="AJ50">
        <v>1</v>
      </c>
      <c r="AK50" t="s">
        <v>65</v>
      </c>
      <c r="AL50" s="23">
        <f t="shared" si="4"/>
        <v>29.99</v>
      </c>
      <c r="AM50" s="23">
        <v>29.99</v>
      </c>
      <c r="AN50" t="s">
        <v>110</v>
      </c>
    </row>
    <row r="51" spans="1:40" customFormat="1" x14ac:dyDescent="0.25">
      <c r="A51" t="s">
        <v>69</v>
      </c>
      <c r="C51">
        <f>B51*$C$2*'Select Activities(1) '!$F$1</f>
        <v>0</v>
      </c>
      <c r="E51">
        <f>D51*$E$2*'Select Activities(1) '!$F$1</f>
        <v>0</v>
      </c>
      <c r="G51">
        <f>F51*$G$2*'Select Activities(1) '!$F$1</f>
        <v>0</v>
      </c>
      <c r="I51">
        <f>H51*$I$2*'Select Activities(1) '!$F$1</f>
        <v>0</v>
      </c>
      <c r="K51">
        <f>J51*$K$2*'Select Activities(1) '!$F$1</f>
        <v>0</v>
      </c>
      <c r="M51">
        <f>L51*$M$2*'Select Activities(1) '!$F$1</f>
        <v>0</v>
      </c>
      <c r="O51">
        <f>N51*$O$2*'Select Activities(1) '!$F$1</f>
        <v>0</v>
      </c>
      <c r="Q51">
        <f>P51*$Q$2*'Select Activities(1) '!$F$1</f>
        <v>0</v>
      </c>
      <c r="S51">
        <f>R51*$S$2*'Select Activities(1) '!$F$1</f>
        <v>0</v>
      </c>
      <c r="U51">
        <f>T51*$U$2*'Select Activities(1) '!$F$1</f>
        <v>0</v>
      </c>
      <c r="W51">
        <f>V51*$W$2*'Select Activities(1) '!$F$1</f>
        <v>0</v>
      </c>
      <c r="Y51">
        <f>X51*$Y$2*'Select Activities(1) '!$Y$1</f>
        <v>0</v>
      </c>
      <c r="AA51">
        <f>ZU51*$AA$2*'Select Activities(1) '!$F$1</f>
        <v>0</v>
      </c>
      <c r="AC51">
        <f>AB51*$AC$2*'Select Activities(1) '!$F$1</f>
        <v>0</v>
      </c>
      <c r="AD51">
        <v>2</v>
      </c>
      <c r="AE51">
        <f>AD51*$AE$2*'Select Activities(1) '!$F$1</f>
        <v>0</v>
      </c>
      <c r="AG51">
        <f>AF51*$AG$2*'Select Activities(1) '!$F$1</f>
        <v>0</v>
      </c>
      <c r="AH51">
        <f t="shared" si="1"/>
        <v>0</v>
      </c>
      <c r="AI51">
        <f t="shared" si="2"/>
        <v>0</v>
      </c>
      <c r="AJ51">
        <v>27.2</v>
      </c>
      <c r="AK51" t="s">
        <v>61</v>
      </c>
      <c r="AL51" s="23">
        <f t="shared" si="4"/>
        <v>0.16875000000000001</v>
      </c>
      <c r="AM51" s="23">
        <v>4.59</v>
      </c>
      <c r="AN51" t="s">
        <v>137</v>
      </c>
    </row>
    <row r="52" spans="1:40" customFormat="1" x14ac:dyDescent="0.25">
      <c r="A52" t="s">
        <v>58</v>
      </c>
      <c r="C52">
        <f>B52*$C$2*'Select Activities(1) '!$F$1</f>
        <v>0</v>
      </c>
      <c r="E52">
        <f>D52*$E$2*'Select Activities(1) '!$F$1</f>
        <v>0</v>
      </c>
      <c r="G52">
        <f>F52*$G$2*'Select Activities(1) '!$F$1</f>
        <v>0</v>
      </c>
      <c r="I52">
        <f>H52*$I$2*'Select Activities(1) '!$F$1</f>
        <v>0</v>
      </c>
      <c r="K52">
        <f>J52*$K$2*'Select Activities(1) '!$F$1</f>
        <v>0</v>
      </c>
      <c r="M52">
        <f>L52*$M$2*'Select Activities(1) '!$F$1</f>
        <v>0</v>
      </c>
      <c r="O52">
        <f>N52*$O$2*'Select Activities(1) '!$F$1</f>
        <v>0</v>
      </c>
      <c r="Q52">
        <f>P52*$Q$2*'Select Activities(1) '!$F$1</f>
        <v>0</v>
      </c>
      <c r="S52">
        <f>R52*$S$2*'Select Activities(1) '!$F$1</f>
        <v>0</v>
      </c>
      <c r="U52">
        <f>T52*$U$2*'Select Activities(1) '!$F$1</f>
        <v>0</v>
      </c>
      <c r="W52">
        <f>V52*$W$2*'Select Activities(1) '!$F$1</f>
        <v>0</v>
      </c>
      <c r="Y52">
        <f>X52*$Y$2*'Select Activities(1) '!$Y$1</f>
        <v>0</v>
      </c>
      <c r="AA52">
        <f>ZU52*$AA$2*'Select Activities(1) '!$F$1</f>
        <v>0</v>
      </c>
      <c r="AC52">
        <f>AB52*$AC$2*'Select Activities(1) '!$F$1</f>
        <v>0</v>
      </c>
      <c r="AD52">
        <v>5</v>
      </c>
      <c r="AE52">
        <f>AD52*AE2</f>
        <v>0</v>
      </c>
      <c r="AG52">
        <f>AF52*$AG$2*'Select Activities(1) '!$F$1</f>
        <v>0</v>
      </c>
      <c r="AH52">
        <f t="shared" si="1"/>
        <v>0</v>
      </c>
      <c r="AI52">
        <f t="shared" si="2"/>
        <v>0</v>
      </c>
      <c r="AJ52">
        <v>8</v>
      </c>
      <c r="AK52" t="s">
        <v>65</v>
      </c>
      <c r="AL52" s="23">
        <f t="shared" si="4"/>
        <v>1.74875</v>
      </c>
      <c r="AM52" s="23">
        <v>13.99</v>
      </c>
      <c r="AN52" t="s">
        <v>111</v>
      </c>
    </row>
    <row r="53" spans="1:40" x14ac:dyDescent="0.25">
      <c r="A53" s="17" t="s">
        <v>126</v>
      </c>
      <c r="C53" s="1">
        <f>B53*$C$2*'Select Activities(1) '!$F$1</f>
        <v>0</v>
      </c>
      <c r="D53" s="1">
        <v>1</v>
      </c>
      <c r="E53" s="1">
        <f>D53*E2</f>
        <v>0</v>
      </c>
      <c r="G53" s="1">
        <f>F53*$G$2*'Select Activities(1) '!$F$1</f>
        <v>0</v>
      </c>
      <c r="I53" s="1">
        <f>H53*$I$2*'Select Activities(1) '!$F$1</f>
        <v>0</v>
      </c>
      <c r="K53" s="1">
        <f>J53*$K$2*'Select Activities(1) '!$F$1</f>
        <v>0</v>
      </c>
      <c r="M53" s="1">
        <f>L53*$M$2*'Select Activities(1) '!$F$1</f>
        <v>0</v>
      </c>
      <c r="O53" s="1">
        <f>N53*$O$2*'Select Activities(1) '!$F$1</f>
        <v>0</v>
      </c>
      <c r="Q53" s="1">
        <f>P53*$Q$2*'Select Activities(1) '!$F$1</f>
        <v>0</v>
      </c>
      <c r="S53" s="1">
        <f>R53*$S$2*'Select Activities(1) '!$F$1</f>
        <v>0</v>
      </c>
      <c r="U53" s="1">
        <f>T53*$U$2*'Select Activities(1) '!$F$1</f>
        <v>0</v>
      </c>
      <c r="W53" s="1">
        <f>V53*$W$2*'Select Activities(1) '!$F$1</f>
        <v>0</v>
      </c>
      <c r="Y53" s="1">
        <f>X53*$Y$2*'Select Activities(1) '!$Y$1</f>
        <v>0</v>
      </c>
      <c r="AA53" s="1">
        <f>ZU53*$AA$2*'Select Activities(1) '!$F$1</f>
        <v>0</v>
      </c>
      <c r="AC53" s="1">
        <f>AB53*$AC$2*'Select Activities(1) '!$F$1</f>
        <v>0</v>
      </c>
      <c r="AE53" s="1">
        <f>AD53*AE3</f>
        <v>0</v>
      </c>
      <c r="AG53" s="1">
        <f>AF53*$AG$2*'Select Activities(1) '!$F$1</f>
        <v>0</v>
      </c>
      <c r="AH53" s="1">
        <f t="shared" si="1"/>
        <v>0</v>
      </c>
      <c r="AI53" s="1">
        <f>AH53*1</f>
        <v>0</v>
      </c>
      <c r="AJ53" s="1">
        <v>1</v>
      </c>
      <c r="AK53" s="1" t="s">
        <v>65</v>
      </c>
      <c r="AL53" s="2">
        <f t="shared" si="4"/>
        <v>15.18</v>
      </c>
      <c r="AM53" s="2">
        <v>15.18</v>
      </c>
      <c r="AN53" s="3" t="s">
        <v>127</v>
      </c>
    </row>
    <row r="54" spans="1:40" x14ac:dyDescent="0.25">
      <c r="A54" s="1" t="s">
        <v>128</v>
      </c>
      <c r="C54" s="1">
        <f>B54*$C$2*'Select Activities(1) '!$F$1</f>
        <v>0</v>
      </c>
      <c r="D54" s="1">
        <v>1</v>
      </c>
      <c r="E54" s="1">
        <f>D54*E2</f>
        <v>0</v>
      </c>
      <c r="F54" s="1">
        <v>0</v>
      </c>
      <c r="G54" s="1">
        <f>F54*G2</f>
        <v>0</v>
      </c>
      <c r="I54" s="1">
        <f>H54*$I$2*'Select Activities(1) '!$F$1</f>
        <v>0</v>
      </c>
      <c r="J54" s="1">
        <v>1</v>
      </c>
      <c r="K54" s="1">
        <f>J54*K2</f>
        <v>0</v>
      </c>
      <c r="L54" s="1">
        <v>1</v>
      </c>
      <c r="M54" s="1">
        <f>L54*M2</f>
        <v>0</v>
      </c>
      <c r="N54" s="1">
        <v>1</v>
      </c>
      <c r="O54" s="1">
        <f>N54*$O$2</f>
        <v>0</v>
      </c>
      <c r="Q54" s="1">
        <f>P54*$Q$2*'Select Activities(1) '!$F$1</f>
        <v>0</v>
      </c>
      <c r="R54" s="1">
        <v>1</v>
      </c>
      <c r="S54" s="1">
        <f>R54*$S$2</f>
        <v>0</v>
      </c>
      <c r="U54" s="1">
        <f>T54*$U$2*'Select Activities(1) '!$F$1</f>
        <v>0</v>
      </c>
      <c r="V54" s="1">
        <v>1</v>
      </c>
      <c r="W54" s="1">
        <f>V54*$W$2</f>
        <v>0</v>
      </c>
      <c r="X54" s="1">
        <v>1</v>
      </c>
      <c r="Y54" s="1">
        <f>X54*Y2</f>
        <v>0</v>
      </c>
      <c r="AA54" s="1">
        <f>ZU54*$AA$2*'Select Activities(1) '!$F$1</f>
        <v>0</v>
      </c>
      <c r="AC54" s="1">
        <f>AB54*$AC$2*'Select Activities(1) '!$F$1</f>
        <v>0</v>
      </c>
      <c r="AE54" s="1">
        <f>AD54*AE4</f>
        <v>0</v>
      </c>
      <c r="AG54" s="1">
        <f>AF54*$AG$2*'Select Activities(1) '!$F$1</f>
        <v>0</v>
      </c>
      <c r="AH54" s="1">
        <f t="shared" si="1"/>
        <v>0</v>
      </c>
      <c r="AI54" s="1">
        <f t="shared" si="2"/>
        <v>0</v>
      </c>
      <c r="AJ54" s="1">
        <v>12</v>
      </c>
      <c r="AK54" s="1" t="s">
        <v>65</v>
      </c>
      <c r="AL54" s="2">
        <f t="shared" si="4"/>
        <v>1.1658333333333333</v>
      </c>
      <c r="AM54" s="2">
        <v>13.99</v>
      </c>
      <c r="AN54" s="21" t="s">
        <v>129</v>
      </c>
    </row>
    <row r="55" spans="1:40" x14ac:dyDescent="0.25">
      <c r="AL55" s="8"/>
      <c r="AM55" s="8"/>
    </row>
    <row r="56" spans="1:40" x14ac:dyDescent="0.25">
      <c r="AL56" s="8"/>
    </row>
  </sheetData>
  <mergeCells count="16">
    <mergeCell ref="L1:M1"/>
    <mergeCell ref="B1:C1"/>
    <mergeCell ref="D1:E1"/>
    <mergeCell ref="F1:G1"/>
    <mergeCell ref="H1:I1"/>
    <mergeCell ref="J1:K1"/>
    <mergeCell ref="Z1:AA1"/>
    <mergeCell ref="AB1:AC1"/>
    <mergeCell ref="AD1:AE1"/>
    <mergeCell ref="AF1:AG1"/>
    <mergeCell ref="N1:O1"/>
    <mergeCell ref="P1:Q1"/>
    <mergeCell ref="R1:S1"/>
    <mergeCell ref="T1:U1"/>
    <mergeCell ref="V1:W1"/>
    <mergeCell ref="X1:Y1"/>
  </mergeCells>
  <hyperlinks>
    <hyperlink ref="AN44" r:id="rId1" xr:uid="{00000000-0004-0000-0000-00002A000000}"/>
    <hyperlink ref="AN51" r:id="rId2" xr:uid="{00000000-0004-0000-0000-000030000000}"/>
    <hyperlink ref="AN7" r:id="rId3" display="https://www.amazon.com/dp/B0006ZIGBO/ref=sspa_dk_detail_4?psc=1&amp;pd_rd_i=B0006ZIGBO&amp;pd_rd_w=Umryl&amp;pf_rd_p=45a72588-80f7-4414-9851-786f6c16d42b&amp;pd_rd_wg=jJHqL&amp;pf_rd_r=V41WHDW77Z0QG0B814DC&amp;pd_rd_r=0a4a4298-e99e-4924-8f36-a8de49ff9626&amp;spLa=ZW5jcnlwdGVkUXVhbGlmaWVyPUEyOTFYVzBBMkZBM0NUJmVuY3J5cHRlZElkPUEwNjA5MzQ5MUNPNkZDNzM3UDFLNCZlbmNyeXB0ZWRBZElkPUEwMTQ2OTM0OENGNU5TVlJDSDFLJndpZGdldE5hbWU9c3BfZGV0YWlsJmFjdGlvbj1jbGlja1JlZGlyZWN0JmRvTm90TG9nQ2xpY2s9dHJ1ZQ==" xr:uid="{39171B94-F41C-4B0B-AAEF-44F438F2E84A}"/>
    <hyperlink ref="AN12" r:id="rId4" xr:uid="{5ADAB072-B7B9-4022-8DD7-83B8730911FF}"/>
    <hyperlink ref="AN3" r:id="rId5" xr:uid="{88EF5A24-1EC4-4ECF-BFEE-D11A95DCEA54}"/>
    <hyperlink ref="AN5" r:id="rId6" xr:uid="{F50C068D-0829-499B-A679-8EC4202AD703}"/>
    <hyperlink ref="AN9" r:id="rId7" xr:uid="{4DADD296-7F4F-40D9-A942-D2FFB968E898}"/>
    <hyperlink ref="AN42" r:id="rId8" xr:uid="{9C74EE7B-4DCD-4A04-BEB7-03898645AC8B}"/>
    <hyperlink ref="AN39" r:id="rId9" xr:uid="{8493B559-85CC-43C7-B33C-FD73CF74E1D2}"/>
    <hyperlink ref="AN54" r:id="rId10" xr:uid="{A3512E2F-E1A5-40C6-930B-8E1DB9EB1FED}"/>
    <hyperlink ref="AN40" r:id="rId11" xr:uid="{0CB1796B-F307-41C2-944A-1DC4FA5B39E6}"/>
    <hyperlink ref="AN21" r:id="rId12" xr:uid="{A5CB4757-46EF-458E-A687-04388B543C91}"/>
    <hyperlink ref="AN24" r:id="rId13" xr:uid="{300AED24-A013-4E18-9301-86BBCABD5BEE}"/>
    <hyperlink ref="AN31" r:id="rId14" xr:uid="{33368BA1-AA26-42DF-AE15-2A6941FD4E8D}"/>
    <hyperlink ref="AN34" r:id="rId15" display="https://www.amazon.com/Welchs-Concord-Grape-Jelly-Ounce/dp/B07DM62CRK/ref=pd_sbs_325_1/136-5273454-0465006?_encoding=UTF8&amp;pd_rd_i=B07DM62CRK&amp;pd_rd_r=a4d3112e-5eac-4a8d-b6ff-0244c6fdebae&amp;pd_rd_w=6R4vg&amp;pd_rd_wg=4m5Xb&amp;pf_rd_p=bdd201df-734f-454e-883c-73b0d8ccd4c3&amp;pf_rd_r=702VBD875E89DTT162EC&amp;psc=1&amp;refRID=702VBD875E89DTT162EC" xr:uid="{97A0D3AA-F4A0-437A-A40D-009BBAEA0EE8}"/>
    <hyperlink ref="AN32" r:id="rId16" xr:uid="{89EE7542-0DAA-4124-B9EA-306C82DAB0C8}"/>
    <hyperlink ref="AN36" r:id="rId17" xr:uid="{4B90F151-0F8B-4FFB-B5C5-1E30C4D46BD5}"/>
    <hyperlink ref="AN38" r:id="rId18" xr:uid="{47BCC46F-3A29-4CD2-943F-21953BC91C91}"/>
    <hyperlink ref="AN53" r:id="rId19" xr:uid="{36388E36-6D93-4D93-AFA2-7FFDDBF0B2AF}"/>
    <hyperlink ref="AN10" r:id="rId20" xr:uid="{8C702C82-68A1-4A40-B844-C7DF74251310}"/>
    <hyperlink ref="AN14" r:id="rId21" xr:uid="{D74F8B3C-3B44-42E3-8EFF-41A84CE47BCB}"/>
    <hyperlink ref="AN8" r:id="rId22" xr:uid="{91F28BD9-BF4B-44CE-BAF5-B21552B4723C}"/>
    <hyperlink ref="AN6" r:id="rId23" xr:uid="{79FDA6B4-EA44-425B-9812-A72C31E49CA4}"/>
    <hyperlink ref="AN20" r:id="rId24" xr:uid="{FB32B4BE-B7E0-498A-8BFE-65F5DB713488}"/>
    <hyperlink ref="AN19" r:id="rId25" xr:uid="{034B7467-D4C1-41B3-8DB5-10D6901C666F}"/>
    <hyperlink ref="AN22" r:id="rId26" xr:uid="{54D8F0EC-55DA-40D4-851B-13C415EC5A0B}"/>
    <hyperlink ref="AN23" r:id="rId27" display="https://www.amazon.com/Measuring-Function-Measurement-Stackable-Accessories/dp/B075K2VCT9/ref=sxbs_sxwds-stvp?cv_ct_cx=measuring+cup&amp;keywords=measuring+cup&amp;pd_rd_i=B075K2VCT9&amp;pd_rd_r=51152077-8f5c-43e7-be3a-61a3559ea95a&amp;pd_rd_w=LzFXt&amp;pd_rd_wg=milu8&amp;pf_rd_p=a6d018ad-f20b-46c9-8920-433972c7d9b7&amp;pf_rd_r=6M0J967FJ69FRZA8YJFT&amp;psc=1&amp;qid=1578598686" xr:uid="{D5069D70-B649-4CDF-9DA6-3674C565489A}"/>
    <hyperlink ref="AN37" r:id="rId28" xr:uid="{42E444D0-D383-4CAC-985A-6772E298B075}"/>
  </hyperlinks>
  <pageMargins left="0.7" right="0.7" top="0.75" bottom="0.75" header="0.3" footer="0.3"/>
  <pageSetup orientation="landscape" horizontalDpi="300" verticalDpi="300"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t:lpstr>
      <vt:lpstr>Select Activities(1) </vt:lpstr>
      <vt:lpstr> Materials Needed (2)</vt:lpstr>
      <vt:lpstr>Suggested Shopping List (3)</vt:lpstr>
      <vt:lpstr> Detailed Materials &amp; Links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Montchal</dc:creator>
  <cp:lastModifiedBy>Dana Taylor</cp:lastModifiedBy>
  <cp:lastPrinted>2017-08-28T14:33:24Z</cp:lastPrinted>
  <dcterms:created xsi:type="dcterms:W3CDTF">2017-08-23T19:54:41Z</dcterms:created>
  <dcterms:modified xsi:type="dcterms:W3CDTF">2020-01-10T21:07:13Z</dcterms:modified>
</cp:coreProperties>
</file>