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X:\STEM\Bayer\Bayer Fellowship Materials\STEM@Home\19-20 Stem@Home\Instructions\Kits\"/>
    </mc:Choice>
  </mc:AlternateContent>
  <xr:revisionPtr revIDLastSave="0" documentId="13_ncr:1_{2AB7111F-10DC-4F9F-AB48-F7A40BF3E5A1}" xr6:coauthVersionLast="45" xr6:coauthVersionMax="45" xr10:uidLastSave="{00000000-0000-0000-0000-000000000000}"/>
  <bookViews>
    <workbookView xWindow="-120" yWindow="-120" windowWidth="20730" windowHeight="11160" xr2:uid="{FE72CC9E-E3CA-48E0-89E9-FD0EBBF6A737}"/>
  </bookViews>
  <sheets>
    <sheet name="Instructions" sheetId="3" r:id="rId1"/>
    <sheet name="Kit Combination Suggestions" sheetId="4" r:id="rId2"/>
    <sheet name="Kit Options" sheetId="1" r:id="rId3"/>
    <sheet name="Materials Needed" sheetId="2" r:id="rId4"/>
    <sheet name="Assembly "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4" i="2" l="1"/>
  <c r="C43" i="2"/>
  <c r="D43" i="2" s="1"/>
  <c r="C42" i="2"/>
  <c r="D42" i="2" s="1"/>
  <c r="C41" i="2"/>
  <c r="D41" i="2" s="1"/>
  <c r="C40" i="2"/>
  <c r="C39" i="2"/>
  <c r="C38" i="2"/>
  <c r="D38" i="2" s="1"/>
  <c r="C36" i="2"/>
  <c r="D36" i="2" s="1"/>
  <c r="C35" i="2"/>
  <c r="D35" i="2" s="1"/>
  <c r="C33" i="2"/>
  <c r="D33" i="2" s="1"/>
  <c r="C31" i="2"/>
  <c r="D31" i="2" s="1"/>
  <c r="C30" i="2"/>
  <c r="D30" i="2" s="1"/>
  <c r="C29" i="2"/>
  <c r="C27" i="2"/>
  <c r="D27" i="2" s="1"/>
  <c r="C26" i="2"/>
  <c r="D26" i="2" s="1"/>
  <c r="C25" i="2"/>
  <c r="D25" i="2" s="1"/>
  <c r="C23" i="2"/>
  <c r="C22" i="2"/>
  <c r="D22" i="2" s="1"/>
  <c r="C21" i="2"/>
  <c r="D21" i="2" s="1"/>
  <c r="C20" i="2"/>
  <c r="D20" i="2" s="1"/>
  <c r="C19" i="2"/>
  <c r="D19" i="2" s="1"/>
  <c r="C17" i="2"/>
  <c r="D17" i="2" s="1"/>
  <c r="C16" i="2"/>
  <c r="D16" i="2" s="1"/>
  <c r="C15" i="2"/>
  <c r="D15" i="2" s="1"/>
  <c r="C14" i="2"/>
  <c r="D14" i="2" s="1"/>
  <c r="C13" i="2"/>
  <c r="D13" i="2" s="1"/>
  <c r="C11" i="2"/>
  <c r="D11" i="2" s="1"/>
  <c r="C10" i="2"/>
  <c r="D10" i="2" s="1"/>
  <c r="C9" i="2"/>
  <c r="D9" i="2" s="1"/>
  <c r="C8" i="2"/>
  <c r="D8" i="2" s="1"/>
  <c r="C7" i="2"/>
  <c r="D7" i="2" s="1"/>
  <c r="C5" i="2"/>
  <c r="D5" i="2" s="1"/>
  <c r="C3" i="2"/>
  <c r="D3" i="2" s="1"/>
  <c r="C2" i="2"/>
  <c r="D2" i="2" s="1"/>
  <c r="D47" i="2"/>
  <c r="D46" i="2"/>
  <c r="D44" i="2"/>
  <c r="D40" i="2"/>
  <c r="D39" i="2"/>
  <c r="D29" i="2"/>
  <c r="D23" i="2"/>
</calcChain>
</file>

<file path=xl/sharedStrings.xml><?xml version="1.0" encoding="utf-8"?>
<sst xmlns="http://schemas.openxmlformats.org/spreadsheetml/2006/main" count="120" uniqueCount="91">
  <si>
    <t xml:space="preserve">Kit Options </t>
  </si>
  <si>
    <t xml:space="preserve">Alka Rockets </t>
  </si>
  <si>
    <t xml:space="preserve">Bubble Fun </t>
  </si>
  <si>
    <t xml:space="preserve">Copper Tape Flashlight </t>
  </si>
  <si>
    <t xml:space="preserve">Garden in a Glove </t>
  </si>
  <si>
    <t>Robot Name tag</t>
  </si>
  <si>
    <t>Tiny Catapult</t>
  </si>
  <si>
    <t xml:space="preserve">Balloon Boat </t>
  </si>
  <si>
    <t xml:space="preserve">Lemon Battery </t>
  </si>
  <si>
    <t>Elephant Toothpaste</t>
  </si>
  <si>
    <t xml:space="preserve">Cartesian Diver </t>
  </si>
  <si>
    <t>Item Name</t>
  </si>
  <si>
    <t>Alka Seltzer tab</t>
  </si>
  <si>
    <t>Film canister</t>
  </si>
  <si>
    <t>Straw</t>
  </si>
  <si>
    <t>LED</t>
  </si>
  <si>
    <t>3 V coin battery</t>
  </si>
  <si>
    <t>Popsicle stick</t>
  </si>
  <si>
    <t>Paper clips</t>
  </si>
  <si>
    <t>Gloves</t>
  </si>
  <si>
    <t>Tomato seeds</t>
  </si>
  <si>
    <t>Lettuce seeds</t>
  </si>
  <si>
    <t>Kit Assembly Supplies</t>
  </si>
  <si>
    <t>plastic spoon</t>
  </si>
  <si>
    <t>sponge</t>
  </si>
  <si>
    <t xml:space="preserve">balloon </t>
  </si>
  <si>
    <t>rubber band</t>
  </si>
  <si>
    <t>popsicle stick</t>
  </si>
  <si>
    <t>Pipe Cleaner</t>
  </si>
  <si>
    <t>Cotton ball</t>
  </si>
  <si>
    <t>straw</t>
  </si>
  <si>
    <t xml:space="preserve">yeast packet </t>
  </si>
  <si>
    <t>paper  clips</t>
  </si>
  <si>
    <t>Pennies</t>
  </si>
  <si>
    <t xml:space="preserve"> nickels </t>
  </si>
  <si>
    <t xml:space="preserve">alligator clips  </t>
  </si>
  <si>
    <t>Total Kits</t>
  </si>
  <si>
    <t xml:space="preserve">Storage bags </t>
  </si>
  <si>
    <t xml:space="preserve">Quart/Gallon ziploc bags </t>
  </si>
  <si>
    <t xml:space="preserve">Total Quantity </t>
  </si>
  <si>
    <t xml:space="preserve">Quanitity Per Kit </t>
  </si>
  <si>
    <t xml:space="preserve">Activity Name </t>
  </si>
  <si>
    <t>galvanized nails</t>
  </si>
  <si>
    <t>Copper tape  (inches)</t>
  </si>
  <si>
    <t>Copper tape (inches)</t>
  </si>
  <si>
    <t>copper tape (inches)</t>
  </si>
  <si>
    <t>copper wire (inches)</t>
  </si>
  <si>
    <t>Instructions</t>
  </si>
  <si>
    <t xml:space="preserve">1. This tab will automatically populate the individual quantity of items needed for each checked activity and the specified number of participants. </t>
  </si>
  <si>
    <t>We hope you find this guide helpful. Below are some directions to help make sense of each tab in this spreadsheet. Please remember, this is just a suggested shopping list in case you need to buy all the items. We encourage you to save money and use supplies your PTA members already have at home or your school has. Also note that prices are not listed, but these items are all easy to find and inexpensive. We recommend using Amazon, or a local bigbox store such as Walmart,Target, BigLots or Michaels.</t>
  </si>
  <si>
    <t xml:space="preserve">2.Enter the number of kits being made. </t>
  </si>
  <si>
    <t>3.You should not need to enter any other information as the other tab should automatically calculate the appropriate values.</t>
  </si>
  <si>
    <t>Option A1*</t>
  </si>
  <si>
    <t>Option A2*</t>
  </si>
  <si>
    <t>Option B1*</t>
  </si>
  <si>
    <t>Option B2*</t>
  </si>
  <si>
    <t xml:space="preserve">* NOTE: Please choose either option A OR option B not both. </t>
  </si>
  <si>
    <t xml:space="preserve">  PLEASE NOTE: National PTA does is not represent any of the above retailers these are just recommendations. National PTA cannot guarantee that all of these items will be available for purchase at any one retailer.</t>
  </si>
  <si>
    <t>Kit Combo Suggestions</t>
  </si>
  <si>
    <t>Garden in a Glove</t>
  </si>
  <si>
    <t>Bubble Fun</t>
  </si>
  <si>
    <t>Alka Rockets</t>
  </si>
  <si>
    <t xml:space="preserve">Elephant Toothpaste </t>
  </si>
  <si>
    <t>Cartesian Diver</t>
  </si>
  <si>
    <t>Biology/Chemistry Focus</t>
  </si>
  <si>
    <t>Physics/Engineering Focus</t>
  </si>
  <si>
    <t>Copper Tape Flashlight</t>
  </si>
  <si>
    <t xml:space="preserve">Robot Name tag </t>
  </si>
  <si>
    <t>A Bit of Everything, Part 1 /Level 1</t>
  </si>
  <si>
    <t>A Bit of Everything, Part 2/Level 2</t>
  </si>
  <si>
    <t>1. If you need inspiration or suggestions on choosing what activities to include in your STEM@Home kits this tab shows a few combinations of activities</t>
  </si>
  <si>
    <t xml:space="preserve">1. This tab has some guidleines for assembling kits to give to your PTA families </t>
  </si>
  <si>
    <t xml:space="preserve">Paper circuit template  </t>
  </si>
  <si>
    <t>STEM @ Home Kit Building Guide</t>
  </si>
  <si>
    <t>Number of activities per kit</t>
  </si>
  <si>
    <t xml:space="preserve">$2-3 </t>
  </si>
  <si>
    <t xml:space="preserve">Instructions </t>
  </si>
  <si>
    <t xml:space="preserve">Photo Guide </t>
  </si>
  <si>
    <t xml:space="preserve">To Print </t>
  </si>
  <si>
    <t xml:space="preserve">The best way to assemble kits is in an assembly line style </t>
  </si>
  <si>
    <t>Assign each individual/group 1 activity to assemble</t>
  </si>
  <si>
    <t xml:space="preserve">Add all 5 activities to large ziploc bag </t>
  </si>
  <si>
    <t>Cost per kit (5 activities)</t>
  </si>
  <si>
    <t>Robot Name tag template (only if chose that activity)</t>
  </si>
  <si>
    <t>1. Check off the activities your PTA has chosen for the @Home kits. ( We recommend 5 activities)</t>
  </si>
  <si>
    <t xml:space="preserve">You may choose to get some smaller storage bags as well to package items. </t>
  </si>
  <si>
    <t>Be creative and find a system that works for your PTA</t>
  </si>
  <si>
    <t xml:space="preserve">Materials Needed (Tab 3) </t>
  </si>
  <si>
    <t>Kit Assembly Instructions (Tab 4)</t>
  </si>
  <si>
    <t>Start with the Kit Combo Suggestions (Tab 1)</t>
  </si>
  <si>
    <t>Kit Options (Tab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</si>
</sst>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9C5700"/>
      <name val="Calibri"/>
      <family val="2"/>
      <scheme val="minor"/>
    </font>
    <font>
      <i/>
      <sz val="11"/>
      <color rgb="FF7F7F7F"/>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8"/>
      <color theme="1"/>
      <name val="Calibri"/>
      <family val="2"/>
      <scheme val="minor"/>
    </font>
    <font>
      <b/>
      <sz val="16"/>
      <color theme="1"/>
      <name val="Calibri"/>
      <family val="2"/>
      <scheme val="minor"/>
    </font>
    <font>
      <b/>
      <sz val="15"/>
      <color theme="3"/>
      <name val="Calibri"/>
      <family val="2"/>
      <scheme val="minor"/>
    </font>
    <font>
      <sz val="14"/>
      <color theme="1"/>
      <name val="Calibri"/>
      <family val="2"/>
      <scheme val="minor"/>
    </font>
  </fonts>
  <fills count="13">
    <fill>
      <patternFill patternType="none"/>
    </fill>
    <fill>
      <patternFill patternType="gray125"/>
    </fill>
    <fill>
      <patternFill patternType="solid">
        <fgColor rgb="FFFFEB9C"/>
      </patternFill>
    </fill>
    <fill>
      <patternFill patternType="solid">
        <fgColor theme="9"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CCCCFF"/>
        <bgColor indexed="64"/>
      </patternFill>
    </fill>
    <fill>
      <patternFill patternType="solid">
        <fgColor rgb="FFFF9966"/>
        <bgColor indexed="64"/>
      </patternFill>
    </fill>
    <fill>
      <patternFill patternType="solid">
        <fgColor rgb="FF99FF99"/>
        <bgColor indexed="64"/>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8" fillId="0" borderId="2" applyNumberFormat="0" applyFill="0" applyAlignment="0" applyProtection="0"/>
  </cellStyleXfs>
  <cellXfs count="35">
    <xf numFmtId="0" fontId="0" fillId="0" borderId="0" xfId="0"/>
    <xf numFmtId="0" fontId="4" fillId="0" borderId="0" xfId="0" applyFont="1" applyFill="1" applyBorder="1" applyAlignment="1">
      <alignment vertical="center"/>
    </xf>
    <xf numFmtId="0" fontId="4" fillId="0" borderId="0" xfId="0" applyFont="1" applyBorder="1" applyAlignment="1">
      <alignment vertical="center"/>
    </xf>
    <xf numFmtId="0" fontId="0" fillId="0" borderId="0" xfId="0" applyBorder="1"/>
    <xf numFmtId="0" fontId="4" fillId="0" borderId="0" xfId="0" applyFont="1" applyBorder="1" applyAlignment="1">
      <alignment vertical="center" wrapText="1"/>
    </xf>
    <xf numFmtId="0" fontId="0" fillId="0" borderId="0" xfId="0" applyBorder="1" applyAlignment="1">
      <alignment horizontal="right"/>
    </xf>
    <xf numFmtId="0" fontId="0" fillId="0" borderId="1" xfId="0" applyBorder="1"/>
    <xf numFmtId="0" fontId="3" fillId="0" borderId="1" xfId="0" applyFont="1" applyBorder="1"/>
    <xf numFmtId="0" fontId="0" fillId="0" borderId="0" xfId="0"/>
    <xf numFmtId="0" fontId="5" fillId="5" borderId="0" xfId="0" applyFont="1" applyFill="1" applyAlignment="1">
      <alignment horizontal="left" vertical="top" wrapText="1"/>
    </xf>
    <xf numFmtId="0" fontId="5" fillId="6" borderId="0" xfId="0" applyFont="1" applyFill="1" applyAlignment="1">
      <alignment wrapText="1"/>
    </xf>
    <xf numFmtId="0" fontId="6" fillId="0" borderId="0" xfId="0" applyFont="1"/>
    <xf numFmtId="0" fontId="6" fillId="8" borderId="0" xfId="0" applyFont="1" applyFill="1"/>
    <xf numFmtId="0" fontId="0" fillId="3" borderId="0" xfId="0" applyFill="1"/>
    <xf numFmtId="0" fontId="6" fillId="3" borderId="0" xfId="0" applyFont="1" applyFill="1"/>
    <xf numFmtId="0" fontId="1" fillId="2" borderId="0" xfId="1"/>
    <xf numFmtId="0" fontId="2" fillId="0" borderId="0" xfId="2"/>
    <xf numFmtId="0" fontId="5" fillId="3" borderId="0" xfId="0" applyFont="1" applyFill="1"/>
    <xf numFmtId="0" fontId="5" fillId="0" borderId="0" xfId="0" applyFont="1"/>
    <xf numFmtId="0" fontId="5" fillId="0" borderId="0" xfId="0" applyFont="1" applyAlignment="1">
      <alignment horizontal="center"/>
    </xf>
    <xf numFmtId="0" fontId="3" fillId="0" borderId="0" xfId="0" applyFont="1"/>
    <xf numFmtId="0" fontId="3" fillId="9" borderId="0" xfId="0" applyFont="1" applyFill="1"/>
    <xf numFmtId="0" fontId="0" fillId="9" borderId="0" xfId="0" applyFill="1"/>
    <xf numFmtId="0" fontId="3" fillId="11" borderId="0" xfId="0" applyFont="1" applyFill="1"/>
    <xf numFmtId="0" fontId="3" fillId="10" borderId="0" xfId="0" applyFont="1" applyFill="1"/>
    <xf numFmtId="0" fontId="3" fillId="12" borderId="0" xfId="0" applyFont="1" applyFill="1"/>
    <xf numFmtId="0" fontId="7" fillId="0" borderId="0" xfId="0" applyFont="1" applyAlignment="1">
      <alignment horizontal="center"/>
    </xf>
    <xf numFmtId="0" fontId="4" fillId="0" borderId="0" xfId="0" applyFont="1" applyAlignment="1">
      <alignment vertical="center"/>
    </xf>
    <xf numFmtId="0" fontId="8" fillId="0" borderId="2" xfId="3"/>
    <xf numFmtId="0" fontId="5" fillId="4" borderId="0" xfId="0" applyFont="1" applyFill="1"/>
    <xf numFmtId="0" fontId="9" fillId="0" borderId="0" xfId="0" applyFont="1"/>
    <xf numFmtId="0" fontId="5" fillId="7" borderId="0" xfId="0" applyFont="1" applyFill="1"/>
    <xf numFmtId="0" fontId="5" fillId="9" borderId="0" xfId="0" applyFont="1" applyFill="1"/>
    <xf numFmtId="0" fontId="5" fillId="10" borderId="0" xfId="0" applyFont="1" applyFill="1"/>
    <xf numFmtId="0" fontId="6" fillId="0" borderId="0" xfId="0" applyFont="1" applyAlignment="1">
      <alignment horizontal="center"/>
    </xf>
  </cellXfs>
  <cellStyles count="4">
    <cellStyle name="Explanatory Text" xfId="2" builtinId="53"/>
    <cellStyle name="Heading 1" xfId="3" builtinId="16"/>
    <cellStyle name="Neutral" xfId="1" builtinId="28"/>
    <cellStyle name="Normal" xfId="0" builtinId="0"/>
  </cellStyles>
  <dxfs count="0"/>
  <tableStyles count="0" defaultTableStyle="TableStyleMedium2" defaultPivotStyle="PivotStyleLight16"/>
  <colors>
    <mruColors>
      <color rgb="FFFF9966"/>
      <color rgb="FFCCCC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Materials Needed'!$E$2" lockText="1" noThreeD="1"/>
</file>

<file path=xl/ctrlProps/ctrlProp10.xml><?xml version="1.0" encoding="utf-8"?>
<formControlPr xmlns="http://schemas.microsoft.com/office/spreadsheetml/2009/9/main" objectType="CheckBox" fmlaLink="'Materials Needed'!$E$25" lockText="1" noThreeD="1"/>
</file>

<file path=xl/ctrlProps/ctrlProp2.xml><?xml version="1.0" encoding="utf-8"?>
<formControlPr xmlns="http://schemas.microsoft.com/office/spreadsheetml/2009/9/main" objectType="CheckBox" fmlaLink="'Materials Needed'!$E$13" lockText="1" noThreeD="1"/>
</file>

<file path=xl/ctrlProps/ctrlProp3.xml><?xml version="1.0" encoding="utf-8"?>
<formControlPr xmlns="http://schemas.microsoft.com/office/spreadsheetml/2009/9/main" objectType="CheckBox" fmlaLink="'Materials Needed'!$E$33" lockText="1" noThreeD="1"/>
</file>

<file path=xl/ctrlProps/ctrlProp4.xml><?xml version="1.0" encoding="utf-8"?>
<formControlPr xmlns="http://schemas.microsoft.com/office/spreadsheetml/2009/9/main" objectType="CheckBox" fmlaLink="'Materials Needed'!$E$35" lockText="1" noThreeD="1"/>
</file>

<file path=xl/ctrlProps/ctrlProp5.xml><?xml version="1.0" encoding="utf-8"?>
<formControlPr xmlns="http://schemas.microsoft.com/office/spreadsheetml/2009/9/main" objectType="CheckBox" fmlaLink="'Materials Needed'!$E$38" lockText="1" noThreeD="1"/>
</file>

<file path=xl/ctrlProps/ctrlProp6.xml><?xml version="1.0" encoding="utf-8"?>
<formControlPr xmlns="http://schemas.microsoft.com/office/spreadsheetml/2009/9/main" objectType="CheckBox" fmlaLink="'Materials Needed'!$E$29" lockText="1" noThreeD="1"/>
</file>

<file path=xl/ctrlProps/ctrlProp7.xml><?xml version="1.0" encoding="utf-8"?>
<formControlPr xmlns="http://schemas.microsoft.com/office/spreadsheetml/2009/9/main" objectType="CheckBox" fmlaLink="'Materials Needed'!$E$5" lockText="1" noThreeD="1"/>
</file>

<file path=xl/ctrlProps/ctrlProp8.xml><?xml version="1.0" encoding="utf-8"?>
<formControlPr xmlns="http://schemas.microsoft.com/office/spreadsheetml/2009/9/main" objectType="CheckBox" fmlaLink="'Materials Needed'!$E$7" lockText="1" noThreeD="1"/>
</file>

<file path=xl/ctrlProps/ctrlProp9.xml><?xml version="1.0" encoding="utf-8"?>
<formControlPr xmlns="http://schemas.microsoft.com/office/spreadsheetml/2009/9/main" objectType="CheckBox" fmlaLink="'Materials Needed'!$E$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409575</xdr:colOff>
          <xdr:row>3</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409575</xdr:colOff>
          <xdr:row>6</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409575</xdr:colOff>
          <xdr:row>11</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409575</xdr:colOff>
          <xdr:row>12</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409575</xdr:colOff>
          <xdr:row>10</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409575</xdr:colOff>
          <xdr:row>9</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409575</xdr:colOff>
          <xdr:row>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409575</xdr:colOff>
          <xdr:row>5</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409575</xdr:colOff>
          <xdr:row>7</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409575</xdr:colOff>
          <xdr:row>8</xdr:row>
          <xdr:rowOff>209550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E9765-FE4B-4F68-B72D-E36D2DC6CB7A}">
  <sheetPr>
    <tabColor rgb="FF00B0F0"/>
  </sheetPr>
  <dimension ref="A2:A17"/>
  <sheetViews>
    <sheetView tabSelected="1" topLeftCell="A4" zoomScale="85" zoomScaleNormal="85" workbookViewId="0">
      <selection activeCell="A22" sqref="A22"/>
    </sheetView>
  </sheetViews>
  <sheetFormatPr defaultRowHeight="15" x14ac:dyDescent="0.25"/>
  <cols>
    <col min="1" max="1" width="119.5703125" customWidth="1"/>
  </cols>
  <sheetData>
    <row r="2" spans="1:1" ht="129" customHeight="1" x14ac:dyDescent="0.25">
      <c r="A2" s="9" t="s">
        <v>49</v>
      </c>
    </row>
    <row r="3" spans="1:1" ht="56.25" x14ac:dyDescent="0.3">
      <c r="A3" s="10" t="s">
        <v>57</v>
      </c>
    </row>
    <row r="6" spans="1:1" ht="23.25" customHeight="1" x14ac:dyDescent="0.35">
      <c r="A6" s="34" t="s">
        <v>47</v>
      </c>
    </row>
    <row r="7" spans="1:1" s="30" customFormat="1" ht="18.75" x14ac:dyDescent="0.3">
      <c r="A7" s="32" t="s">
        <v>89</v>
      </c>
    </row>
    <row r="8" spans="1:1" s="30" customFormat="1" ht="18.75" x14ac:dyDescent="0.3">
      <c r="A8" s="30" t="s">
        <v>70</v>
      </c>
    </row>
    <row r="9" spans="1:1" s="30" customFormat="1" ht="18.75" x14ac:dyDescent="0.3">
      <c r="A9" s="29" t="s">
        <v>90</v>
      </c>
    </row>
    <row r="10" spans="1:1" s="30" customFormat="1" ht="18.75" x14ac:dyDescent="0.3">
      <c r="A10" s="30" t="s">
        <v>84</v>
      </c>
    </row>
    <row r="11" spans="1:1" s="30" customFormat="1" ht="18.75" x14ac:dyDescent="0.3">
      <c r="A11" s="30" t="s">
        <v>50</v>
      </c>
    </row>
    <row r="12" spans="1:1" s="30" customFormat="1" ht="18.75" x14ac:dyDescent="0.3">
      <c r="A12" s="30" t="s">
        <v>51</v>
      </c>
    </row>
    <row r="13" spans="1:1" s="30" customFormat="1" ht="18.75" x14ac:dyDescent="0.3">
      <c r="A13" s="31" t="s">
        <v>87</v>
      </c>
    </row>
    <row r="14" spans="1:1" s="30" customFormat="1" ht="18.75" x14ac:dyDescent="0.3">
      <c r="A14" s="30" t="s">
        <v>48</v>
      </c>
    </row>
    <row r="15" spans="1:1" s="30" customFormat="1" ht="18.75" x14ac:dyDescent="0.3">
      <c r="A15" s="33" t="s">
        <v>88</v>
      </c>
    </row>
    <row r="16" spans="1:1" s="30" customFormat="1" ht="18.75" x14ac:dyDescent="0.3">
      <c r="A16" s="30" t="s">
        <v>71</v>
      </c>
    </row>
    <row r="17" s="30" customFormat="1" ht="18.75"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D89DB-7C09-4949-9095-FED223C7F7F5}">
  <sheetPr>
    <tabColor rgb="FFCCCCFF"/>
  </sheetPr>
  <dimension ref="A1:D30"/>
  <sheetViews>
    <sheetView workbookViewId="0">
      <selection activeCell="A30" sqref="A30"/>
    </sheetView>
  </sheetViews>
  <sheetFormatPr defaultRowHeight="15" x14ac:dyDescent="0.25"/>
  <cols>
    <col min="1" max="1" width="44.85546875" customWidth="1"/>
  </cols>
  <sheetData>
    <row r="1" spans="1:3" ht="21" x14ac:dyDescent="0.35">
      <c r="A1" s="26" t="s">
        <v>58</v>
      </c>
    </row>
    <row r="3" spans="1:3" x14ac:dyDescent="0.25">
      <c r="A3" s="23" t="s">
        <v>64</v>
      </c>
      <c r="B3" s="23"/>
      <c r="C3" s="23"/>
    </row>
    <row r="4" spans="1:3" x14ac:dyDescent="0.25">
      <c r="A4" t="s">
        <v>59</v>
      </c>
    </row>
    <row r="5" spans="1:3" x14ac:dyDescent="0.25">
      <c r="A5" t="s">
        <v>60</v>
      </c>
    </row>
    <row r="6" spans="1:3" x14ac:dyDescent="0.25">
      <c r="A6" t="s">
        <v>61</v>
      </c>
    </row>
    <row r="7" spans="1:3" x14ac:dyDescent="0.25">
      <c r="A7" t="s">
        <v>62</v>
      </c>
    </row>
    <row r="8" spans="1:3" x14ac:dyDescent="0.25">
      <c r="A8" t="s">
        <v>63</v>
      </c>
    </row>
    <row r="10" spans="1:3" s="20" customFormat="1" x14ac:dyDescent="0.25">
      <c r="A10" s="24" t="s">
        <v>65</v>
      </c>
      <c r="B10" s="24"/>
      <c r="C10" s="24"/>
    </row>
    <row r="11" spans="1:3" x14ac:dyDescent="0.25">
      <c r="A11" t="s">
        <v>7</v>
      </c>
    </row>
    <row r="12" spans="1:3" x14ac:dyDescent="0.25">
      <c r="A12" t="s">
        <v>6</v>
      </c>
    </row>
    <row r="13" spans="1:3" x14ac:dyDescent="0.25">
      <c r="A13" t="s">
        <v>66</v>
      </c>
    </row>
    <row r="14" spans="1:3" x14ac:dyDescent="0.25">
      <c r="A14" t="s">
        <v>67</v>
      </c>
    </row>
    <row r="15" spans="1:3" x14ac:dyDescent="0.25">
      <c r="A15" t="s">
        <v>8</v>
      </c>
    </row>
    <row r="18" spans="1:4" x14ac:dyDescent="0.25">
      <c r="A18" s="21" t="s">
        <v>68</v>
      </c>
      <c r="B18" s="22"/>
      <c r="C18" s="22"/>
      <c r="D18" s="22"/>
    </row>
    <row r="19" spans="1:4" x14ac:dyDescent="0.25">
      <c r="A19" s="8" t="s">
        <v>59</v>
      </c>
    </row>
    <row r="20" spans="1:4" x14ac:dyDescent="0.25">
      <c r="A20" s="8" t="s">
        <v>66</v>
      </c>
    </row>
    <row r="21" spans="1:4" x14ac:dyDescent="0.25">
      <c r="A21" s="8" t="s">
        <v>6</v>
      </c>
    </row>
    <row r="22" spans="1:4" x14ac:dyDescent="0.25">
      <c r="A22" s="8" t="s">
        <v>63</v>
      </c>
    </row>
    <row r="23" spans="1:4" x14ac:dyDescent="0.25">
      <c r="A23" s="8" t="s">
        <v>61</v>
      </c>
    </row>
    <row r="25" spans="1:4" s="20" customFormat="1" x14ac:dyDescent="0.25">
      <c r="A25" s="25" t="s">
        <v>69</v>
      </c>
      <c r="B25" s="25"/>
      <c r="C25" s="25"/>
      <c r="D25" s="25"/>
    </row>
    <row r="26" spans="1:4" x14ac:dyDescent="0.25">
      <c r="A26" s="8" t="s">
        <v>67</v>
      </c>
    </row>
    <row r="27" spans="1:4" x14ac:dyDescent="0.25">
      <c r="A27" s="8" t="s">
        <v>8</v>
      </c>
    </row>
    <row r="28" spans="1:4" x14ac:dyDescent="0.25">
      <c r="A28" s="8" t="s">
        <v>7</v>
      </c>
    </row>
    <row r="29" spans="1:4" x14ac:dyDescent="0.25">
      <c r="A29" s="8" t="s">
        <v>60</v>
      </c>
    </row>
    <row r="30" spans="1:4" x14ac:dyDescent="0.25">
      <c r="A30" s="8" t="s">
        <v>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0FD4C-7039-45BF-8C72-C7056643E81F}">
  <sheetPr>
    <tabColor rgb="FF92D050"/>
  </sheetPr>
  <dimension ref="A3:E13"/>
  <sheetViews>
    <sheetView workbookViewId="0">
      <selection activeCell="E6" sqref="E6"/>
    </sheetView>
  </sheetViews>
  <sheetFormatPr defaultRowHeight="18.75" x14ac:dyDescent="0.3"/>
  <cols>
    <col min="1" max="1" width="5.85546875" customWidth="1"/>
    <col min="2" max="2" width="9.140625" style="18"/>
    <col min="5" max="5" width="17.85546875" customWidth="1"/>
  </cols>
  <sheetData>
    <row r="3" spans="1:5" s="8" customFormat="1" ht="23.25" x14ac:dyDescent="0.35">
      <c r="A3" s="13"/>
      <c r="B3" s="17" t="s">
        <v>0</v>
      </c>
      <c r="C3" s="14"/>
      <c r="D3" s="11"/>
      <c r="E3" s="12" t="s">
        <v>36</v>
      </c>
    </row>
    <row r="4" spans="1:5" x14ac:dyDescent="0.3">
      <c r="B4" s="18" t="s">
        <v>1</v>
      </c>
      <c r="E4" s="19">
        <v>100</v>
      </c>
    </row>
    <row r="5" spans="1:5" x14ac:dyDescent="0.3">
      <c r="B5" s="18" t="s">
        <v>2</v>
      </c>
    </row>
    <row r="6" spans="1:5" x14ac:dyDescent="0.3">
      <c r="B6" s="18" t="s">
        <v>3</v>
      </c>
    </row>
    <row r="7" spans="1:5" x14ac:dyDescent="0.3">
      <c r="B7" s="18" t="s">
        <v>4</v>
      </c>
    </row>
    <row r="8" spans="1:5" x14ac:dyDescent="0.3">
      <c r="B8" s="18" t="s">
        <v>5</v>
      </c>
    </row>
    <row r="9" spans="1:5" x14ac:dyDescent="0.3">
      <c r="B9" s="18" t="s">
        <v>6</v>
      </c>
    </row>
    <row r="10" spans="1:5" x14ac:dyDescent="0.3">
      <c r="B10" s="18" t="s">
        <v>7</v>
      </c>
    </row>
    <row r="11" spans="1:5" x14ac:dyDescent="0.3">
      <c r="B11" s="18" t="s">
        <v>8</v>
      </c>
    </row>
    <row r="12" spans="1:5" x14ac:dyDescent="0.3">
      <c r="B12" s="18" t="s">
        <v>9</v>
      </c>
    </row>
    <row r="13" spans="1:5" x14ac:dyDescent="0.3">
      <c r="B13" s="18" t="s">
        <v>10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3</xdr:row>
                    <xdr:rowOff>0</xdr:rowOff>
                  </from>
                  <to>
                    <xdr:col>1</xdr:col>
                    <xdr:colOff>409575</xdr:colOff>
                    <xdr:row>3</xdr:row>
                    <xdr:rowOff>209550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0</xdr:colOff>
                    <xdr:row>6</xdr:row>
                    <xdr:rowOff>0</xdr:rowOff>
                  </from>
                  <to>
                    <xdr:col>1</xdr:col>
                    <xdr:colOff>409575</xdr:colOff>
                    <xdr:row>6</xdr:row>
                    <xdr:rowOff>209550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0</xdr:colOff>
                    <xdr:row>11</xdr:row>
                    <xdr:rowOff>0</xdr:rowOff>
                  </from>
                  <to>
                    <xdr:col>1</xdr:col>
                    <xdr:colOff>409575</xdr:colOff>
                    <xdr:row>11</xdr:row>
                    <xdr:rowOff>219075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0</xdr:colOff>
                    <xdr:row>12</xdr:row>
                    <xdr:rowOff>0</xdr:rowOff>
                  </from>
                  <to>
                    <xdr:col>1</xdr:col>
                    <xdr:colOff>409575</xdr:colOff>
                    <xdr:row>12</xdr:row>
                    <xdr:rowOff>209550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0</xdr:colOff>
                    <xdr:row>10</xdr:row>
                    <xdr:rowOff>0</xdr:rowOff>
                  </from>
                  <to>
                    <xdr:col>1</xdr:col>
                    <xdr:colOff>409575</xdr:colOff>
                    <xdr:row>10</xdr:row>
                    <xdr:rowOff>209550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0</xdr:col>
                    <xdr:colOff>0</xdr:colOff>
                    <xdr:row>9</xdr:row>
                    <xdr:rowOff>0</xdr:rowOff>
                  </from>
                  <to>
                    <xdr:col>1</xdr:col>
                    <xdr:colOff>409575</xdr:colOff>
                    <xdr:row>9</xdr:row>
                    <xdr:rowOff>209550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0</xdr:col>
                    <xdr:colOff>0</xdr:colOff>
                    <xdr:row>4</xdr:row>
                    <xdr:rowOff>0</xdr:rowOff>
                  </from>
                  <to>
                    <xdr:col>1</xdr:col>
                    <xdr:colOff>409575</xdr:colOff>
                    <xdr:row>4</xdr:row>
                    <xdr:rowOff>209550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0</xdr:colOff>
                    <xdr:row>5</xdr:row>
                    <xdr:rowOff>0</xdr:rowOff>
                  </from>
                  <to>
                    <xdr:col>1</xdr:col>
                    <xdr:colOff>409575</xdr:colOff>
                    <xdr:row>5</xdr:row>
                    <xdr:rowOff>209550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0</xdr:col>
                    <xdr:colOff>0</xdr:colOff>
                    <xdr:row>7</xdr:row>
                    <xdr:rowOff>0</xdr:rowOff>
                  </from>
                  <to>
                    <xdr:col>1</xdr:col>
                    <xdr:colOff>409575</xdr:colOff>
                    <xdr:row>7</xdr:row>
                    <xdr:rowOff>209550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0</xdr:col>
                    <xdr:colOff>0</xdr:colOff>
                    <xdr:row>8</xdr:row>
                    <xdr:rowOff>0</xdr:rowOff>
                  </from>
                  <to>
                    <xdr:col>1</xdr:col>
                    <xdr:colOff>409575</xdr:colOff>
                    <xdr:row>8</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F8C37-FE26-4F50-ADD0-B39CCE2F3D5E}">
  <sheetPr>
    <tabColor rgb="FFFFC000"/>
  </sheetPr>
  <dimension ref="A1:L47"/>
  <sheetViews>
    <sheetView topLeftCell="A7" workbookViewId="0">
      <selection activeCell="B22" sqref="B22"/>
    </sheetView>
  </sheetViews>
  <sheetFormatPr defaultRowHeight="15" x14ac:dyDescent="0.25"/>
  <cols>
    <col min="1" max="1" width="23.7109375" customWidth="1"/>
    <col min="2" max="2" width="23.28515625" customWidth="1"/>
    <col min="3" max="3" width="19.5703125" customWidth="1"/>
    <col min="4" max="4" width="12.85546875" customWidth="1"/>
    <col min="5" max="5" width="0" hidden="1" customWidth="1"/>
  </cols>
  <sheetData>
    <row r="1" spans="1:5" s="7" customFormat="1" x14ac:dyDescent="0.25">
      <c r="A1" s="7" t="s">
        <v>41</v>
      </c>
      <c r="B1" s="7" t="s">
        <v>11</v>
      </c>
      <c r="C1" s="7" t="s">
        <v>40</v>
      </c>
      <c r="D1" s="7" t="s">
        <v>39</v>
      </c>
    </row>
    <row r="2" spans="1:5" x14ac:dyDescent="0.25">
      <c r="A2" s="6" t="s">
        <v>1</v>
      </c>
      <c r="B2" s="3" t="s">
        <v>12</v>
      </c>
      <c r="C2">
        <f>IF(E2,1,0)</f>
        <v>0</v>
      </c>
      <c r="D2">
        <f>PRODUCT(C2,'Kit Options'!E4)</f>
        <v>0</v>
      </c>
      <c r="E2" t="b">
        <v>0</v>
      </c>
    </row>
    <row r="3" spans="1:5" x14ac:dyDescent="0.25">
      <c r="B3" s="3" t="s">
        <v>13</v>
      </c>
      <c r="C3">
        <f>IF(E2,1,0)</f>
        <v>0</v>
      </c>
      <c r="D3">
        <f>PRODUCT('Kit Options'!E4,C3)</f>
        <v>0</v>
      </c>
    </row>
    <row r="4" spans="1:5" x14ac:dyDescent="0.25">
      <c r="B4" s="3"/>
    </row>
    <row r="5" spans="1:5" x14ac:dyDescent="0.25">
      <c r="A5" s="6" t="s">
        <v>2</v>
      </c>
      <c r="B5" s="3" t="s">
        <v>14</v>
      </c>
      <c r="C5">
        <f>IF(E5,1,0)</f>
        <v>0</v>
      </c>
      <c r="D5">
        <f>PRODUCT(C5,'Kit Options'!E4)</f>
        <v>0</v>
      </c>
      <c r="E5" t="b">
        <v>0</v>
      </c>
    </row>
    <row r="6" spans="1:5" x14ac:dyDescent="0.25">
      <c r="B6" s="3"/>
      <c r="C6" s="3"/>
    </row>
    <row r="7" spans="1:5" ht="15.75" x14ac:dyDescent="0.25">
      <c r="A7" s="6" t="s">
        <v>3</v>
      </c>
      <c r="B7" s="2" t="s">
        <v>15</v>
      </c>
      <c r="C7" s="3">
        <f>IF(E7,1,0)</f>
        <v>0</v>
      </c>
      <c r="D7">
        <f>PRODUCT(C7,'Kit Options'!E4)</f>
        <v>0</v>
      </c>
      <c r="E7" t="b">
        <v>0</v>
      </c>
    </row>
    <row r="8" spans="1:5" ht="15.75" x14ac:dyDescent="0.25">
      <c r="B8" s="2" t="s">
        <v>43</v>
      </c>
      <c r="C8" s="5">
        <f>IF(E7,16,0)</f>
        <v>0</v>
      </c>
      <c r="D8">
        <f>PRODUCT(C8,'Kit Options'!E4)</f>
        <v>0</v>
      </c>
    </row>
    <row r="9" spans="1:5" ht="15.75" x14ac:dyDescent="0.25">
      <c r="B9" s="2" t="s">
        <v>16</v>
      </c>
      <c r="C9" s="3">
        <f>IF(E7,1,0)</f>
        <v>0</v>
      </c>
      <c r="D9">
        <f>PRODUCT(C9,'Kit Options'!E4)</f>
        <v>0</v>
      </c>
    </row>
    <row r="10" spans="1:5" ht="15.75" x14ac:dyDescent="0.25">
      <c r="B10" s="2" t="s">
        <v>17</v>
      </c>
      <c r="C10" s="3">
        <f>IF(E7,1,0)</f>
        <v>0</v>
      </c>
      <c r="D10">
        <f>PRODUCT('Kit Options'!E4,C10)</f>
        <v>0</v>
      </c>
    </row>
    <row r="11" spans="1:5" ht="15.75" x14ac:dyDescent="0.25">
      <c r="B11" s="2" t="s">
        <v>18</v>
      </c>
      <c r="C11" s="3">
        <f>IF(E7,2,0)</f>
        <v>0</v>
      </c>
      <c r="D11">
        <f>PRODUCT(C11,'Kit Options'!E4)</f>
        <v>0</v>
      </c>
    </row>
    <row r="12" spans="1:5" x14ac:dyDescent="0.25">
      <c r="B12" s="3"/>
      <c r="C12" s="3"/>
    </row>
    <row r="13" spans="1:5" ht="15.75" x14ac:dyDescent="0.25">
      <c r="A13" s="6" t="s">
        <v>4</v>
      </c>
      <c r="B13" s="2" t="s">
        <v>29</v>
      </c>
      <c r="C13" s="3">
        <f>IF(E13,5,0)</f>
        <v>0</v>
      </c>
      <c r="D13">
        <f>PRODUCT(C13,'Kit Options'!E4)</f>
        <v>0</v>
      </c>
      <c r="E13" t="b">
        <v>0</v>
      </c>
    </row>
    <row r="14" spans="1:5" ht="15.75" x14ac:dyDescent="0.25">
      <c r="B14" s="2" t="s">
        <v>28</v>
      </c>
      <c r="C14" s="5">
        <f>IF(E13,1,0)</f>
        <v>0</v>
      </c>
      <c r="D14">
        <f>PRODUCT(C14,'Kit Options'!E4)</f>
        <v>0</v>
      </c>
    </row>
    <row r="15" spans="1:5" ht="15.75" x14ac:dyDescent="0.25">
      <c r="B15" s="2" t="s">
        <v>19</v>
      </c>
      <c r="C15" s="3">
        <f>IF(E13,1,0)</f>
        <v>0</v>
      </c>
      <c r="D15">
        <f>PRODUCT('Kit Options'!E4,C15)</f>
        <v>0</v>
      </c>
    </row>
    <row r="16" spans="1:5" ht="15.75" x14ac:dyDescent="0.25">
      <c r="B16" s="2" t="s">
        <v>20</v>
      </c>
      <c r="C16" s="3">
        <f>IF(E13,5,0)</f>
        <v>0</v>
      </c>
      <c r="D16">
        <f>PRODUCT('Kit Options'!E4,C16)</f>
        <v>0</v>
      </c>
    </row>
    <row r="17" spans="1:5" ht="15.75" x14ac:dyDescent="0.25">
      <c r="B17" s="2" t="s">
        <v>21</v>
      </c>
      <c r="C17" s="3">
        <f>IF(E13,5,0)</f>
        <v>0</v>
      </c>
      <c r="D17">
        <f>PRODUCT('Kit Options'!E4,C17)</f>
        <v>0</v>
      </c>
    </row>
    <row r="18" spans="1:5" x14ac:dyDescent="0.25">
      <c r="B18" s="3"/>
    </row>
    <row r="19" spans="1:5" ht="15.75" x14ac:dyDescent="0.25">
      <c r="A19" s="6" t="s">
        <v>5</v>
      </c>
      <c r="B19" s="2" t="s">
        <v>15</v>
      </c>
      <c r="C19">
        <f>IF(E19,2,0)</f>
        <v>0</v>
      </c>
      <c r="D19">
        <f>PRODUCT('Kit Options'!E4,C19)</f>
        <v>0</v>
      </c>
      <c r="E19" t="b">
        <v>0</v>
      </c>
    </row>
    <row r="20" spans="1:5" ht="15.75" x14ac:dyDescent="0.25">
      <c r="B20" s="2" t="s">
        <v>44</v>
      </c>
      <c r="C20">
        <f>IF(E19,24,0)</f>
        <v>0</v>
      </c>
      <c r="D20">
        <f>PRODUCT('Kit Options'!E4,C20)</f>
        <v>0</v>
      </c>
    </row>
    <row r="21" spans="1:5" ht="15.75" x14ac:dyDescent="0.25">
      <c r="B21" s="2" t="s">
        <v>16</v>
      </c>
      <c r="C21">
        <f>IF(E19,1,0)</f>
        <v>0</v>
      </c>
      <c r="D21">
        <f>PRODUCT('Kit Options'!E4,C21)</f>
        <v>0</v>
      </c>
    </row>
    <row r="22" spans="1:5" ht="15.75" x14ac:dyDescent="0.25">
      <c r="B22" s="4" t="s">
        <v>72</v>
      </c>
      <c r="C22">
        <f>IF(E19,1,0)</f>
        <v>0</v>
      </c>
      <c r="D22">
        <f>PRODUCT('Kit Options'!E4,C22)</f>
        <v>0</v>
      </c>
    </row>
    <row r="23" spans="1:5" ht="15.75" x14ac:dyDescent="0.25">
      <c r="B23" s="2" t="s">
        <v>18</v>
      </c>
      <c r="C23">
        <f>IF(E19,1,0)</f>
        <v>0</v>
      </c>
      <c r="D23">
        <f>PRODUCT('Kit Options'!E4,C23)</f>
        <v>0</v>
      </c>
    </row>
    <row r="25" spans="1:5" ht="15.75" x14ac:dyDescent="0.25">
      <c r="A25" s="6" t="s">
        <v>6</v>
      </c>
      <c r="B25" s="1" t="s">
        <v>27</v>
      </c>
      <c r="C25">
        <f>IF(E25,10,0)</f>
        <v>0</v>
      </c>
      <c r="D25">
        <f>PRODUCT('Kit Options'!E4,C25)</f>
        <v>0</v>
      </c>
      <c r="E25" t="b">
        <v>0</v>
      </c>
    </row>
    <row r="26" spans="1:5" ht="15.75" x14ac:dyDescent="0.25">
      <c r="B26" s="1" t="s">
        <v>23</v>
      </c>
      <c r="C26">
        <f>IF(E25,1,0)</f>
        <v>0</v>
      </c>
      <c r="D26">
        <f>PRODUCT('Kit Options'!E4,C26)</f>
        <v>0</v>
      </c>
    </row>
    <row r="27" spans="1:5" ht="15.75" x14ac:dyDescent="0.25">
      <c r="B27" s="1" t="s">
        <v>26</v>
      </c>
      <c r="C27">
        <f>IF(E25,5,0)</f>
        <v>0</v>
      </c>
      <c r="D27">
        <f>PRODUCT('Kit Options'!E4,C27)</f>
        <v>0</v>
      </c>
    </row>
    <row r="29" spans="1:5" ht="15.75" x14ac:dyDescent="0.25">
      <c r="A29" s="6" t="s">
        <v>7</v>
      </c>
      <c r="B29" s="1" t="s">
        <v>24</v>
      </c>
      <c r="C29">
        <f>IF(E29,1,0)</f>
        <v>0</v>
      </c>
      <c r="D29">
        <f>PRODUCT('Kit Options'!E4,C29)</f>
        <v>0</v>
      </c>
      <c r="E29" t="b">
        <v>0</v>
      </c>
    </row>
    <row r="30" spans="1:5" ht="15.75" x14ac:dyDescent="0.25">
      <c r="B30" s="1" t="s">
        <v>25</v>
      </c>
      <c r="C30">
        <f>IF(E29,2,0)</f>
        <v>0</v>
      </c>
      <c r="D30">
        <f>PRODUCT('Kit Options'!E4,C30)</f>
        <v>0</v>
      </c>
    </row>
    <row r="31" spans="1:5" ht="15.75" x14ac:dyDescent="0.25">
      <c r="B31" s="1" t="s">
        <v>30</v>
      </c>
      <c r="C31">
        <f>IF(E29,1,0)</f>
        <v>0</v>
      </c>
      <c r="D31">
        <f>PRODUCT('Kit Options'!E4,C31)</f>
        <v>0</v>
      </c>
    </row>
    <row r="33" spans="1:12" ht="15.75" x14ac:dyDescent="0.25">
      <c r="A33" s="6" t="s">
        <v>9</v>
      </c>
      <c r="B33" s="1" t="s">
        <v>31</v>
      </c>
      <c r="C33">
        <f>IF(E33,1,0)</f>
        <v>0</v>
      </c>
      <c r="D33">
        <f>PRODUCT('Kit Options'!E4,C33)</f>
        <v>0</v>
      </c>
      <c r="E33" t="b">
        <v>0</v>
      </c>
    </row>
    <row r="35" spans="1:12" ht="15.75" x14ac:dyDescent="0.25">
      <c r="A35" s="6" t="s">
        <v>10</v>
      </c>
      <c r="B35" s="1" t="s">
        <v>32</v>
      </c>
      <c r="C35">
        <f>IF(E35,8,0)</f>
        <v>0</v>
      </c>
      <c r="D35">
        <f>PRODUCT('Kit Options'!E4,C35)</f>
        <v>0</v>
      </c>
      <c r="E35" t="b">
        <v>0</v>
      </c>
    </row>
    <row r="36" spans="1:12" x14ac:dyDescent="0.25">
      <c r="B36" t="s">
        <v>30</v>
      </c>
      <c r="C36">
        <f>IF(E35,1,0)</f>
        <v>0</v>
      </c>
      <c r="D36">
        <f>PRODUCT('Kit Options'!E4,C36)</f>
        <v>0</v>
      </c>
    </row>
    <row r="38" spans="1:12" x14ac:dyDescent="0.25">
      <c r="A38" s="6" t="s">
        <v>8</v>
      </c>
      <c r="B38" t="s">
        <v>33</v>
      </c>
      <c r="C38">
        <f>IF(E38,4,0)</f>
        <v>0</v>
      </c>
      <c r="D38">
        <f>PRODUCT('Kit Options'!E4,C38)</f>
        <v>0</v>
      </c>
      <c r="E38" t="b">
        <v>0</v>
      </c>
    </row>
    <row r="39" spans="1:12" x14ac:dyDescent="0.25">
      <c r="B39" t="s">
        <v>15</v>
      </c>
      <c r="C39">
        <f>IF(E38,2,0)</f>
        <v>0</v>
      </c>
      <c r="D39">
        <f>PRODUCT('Kit Options'!E4,C39)</f>
        <v>0</v>
      </c>
    </row>
    <row r="40" spans="1:12" x14ac:dyDescent="0.25">
      <c r="A40" s="16" t="s">
        <v>52</v>
      </c>
      <c r="B40" t="s">
        <v>42</v>
      </c>
      <c r="C40">
        <f>IF(E38,4,0)</f>
        <v>0</v>
      </c>
      <c r="D40">
        <f>PRODUCT('Kit Options'!E4,C40)</f>
        <v>0</v>
      </c>
      <c r="G40" s="15" t="s">
        <v>56</v>
      </c>
      <c r="H40" s="15"/>
      <c r="I40" s="15"/>
      <c r="J40" s="15"/>
      <c r="K40" s="15"/>
      <c r="L40" s="15"/>
    </row>
    <row r="41" spans="1:12" x14ac:dyDescent="0.25">
      <c r="A41" s="16" t="s">
        <v>53</v>
      </c>
      <c r="B41" t="s">
        <v>34</v>
      </c>
      <c r="C41">
        <f>IF(E38,4,0)</f>
        <v>0</v>
      </c>
      <c r="D41">
        <f>PRODUCT('Kit Options'!E4,C41)</f>
        <v>0</v>
      </c>
    </row>
    <row r="42" spans="1:12" x14ac:dyDescent="0.25">
      <c r="A42" s="16" t="s">
        <v>54</v>
      </c>
      <c r="B42" t="s">
        <v>45</v>
      </c>
      <c r="C42">
        <f>IF(E38,25,0)</f>
        <v>0</v>
      </c>
      <c r="D42">
        <f>PRODUCT('Kit Options'!E4,C42)</f>
        <v>0</v>
      </c>
    </row>
    <row r="43" spans="1:12" x14ac:dyDescent="0.25">
      <c r="A43" s="16" t="s">
        <v>55</v>
      </c>
      <c r="B43" t="s">
        <v>35</v>
      </c>
      <c r="C43">
        <f>IF(E38,5,0)</f>
        <v>0</v>
      </c>
      <c r="D43">
        <f>PRODUCT('Kit Options'!E4,C43)</f>
        <v>0</v>
      </c>
    </row>
    <row r="44" spans="1:12" x14ac:dyDescent="0.25">
      <c r="A44" s="16" t="s">
        <v>55</v>
      </c>
      <c r="B44" t="s">
        <v>46</v>
      </c>
      <c r="C44">
        <f>IF(E38,25,0)</f>
        <v>0</v>
      </c>
      <c r="D44">
        <f>PRODUCT('Kit Options'!E4,C44)</f>
        <v>0</v>
      </c>
    </row>
    <row r="46" spans="1:12" x14ac:dyDescent="0.25">
      <c r="A46" s="6" t="s">
        <v>22</v>
      </c>
      <c r="B46" t="s">
        <v>37</v>
      </c>
      <c r="C46">
        <v>2</v>
      </c>
      <c r="D46">
        <f>PRODUCT('Kit Options'!E4,C46)</f>
        <v>200</v>
      </c>
    </row>
    <row r="47" spans="1:12" x14ac:dyDescent="0.25">
      <c r="B47" t="s">
        <v>38</v>
      </c>
      <c r="C47">
        <v>1</v>
      </c>
      <c r="D47">
        <f>PRODUCT('Kit Options'!E4,C47)</f>
        <v>100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1C219-5FCD-4FEB-91F5-0FE1487513B5}">
  <sheetPr>
    <tabColor rgb="FFFF9966"/>
  </sheetPr>
  <dimension ref="A1:B15"/>
  <sheetViews>
    <sheetView workbookViewId="0">
      <selection activeCell="K28" sqref="K28"/>
    </sheetView>
  </sheetViews>
  <sheetFormatPr defaultRowHeight="15" x14ac:dyDescent="0.25"/>
  <cols>
    <col min="1" max="1" width="26" customWidth="1"/>
  </cols>
  <sheetData>
    <row r="1" spans="1:2" ht="20.25" thickBot="1" x14ac:dyDescent="0.35">
      <c r="A1" s="28" t="s">
        <v>73</v>
      </c>
    </row>
    <row r="2" spans="1:2" ht="15.75" thickTop="1" x14ac:dyDescent="0.25">
      <c r="A2" s="20" t="s">
        <v>74</v>
      </c>
      <c r="B2">
        <v>5</v>
      </c>
    </row>
    <row r="4" spans="1:2" x14ac:dyDescent="0.25">
      <c r="A4" s="20" t="s">
        <v>82</v>
      </c>
      <c r="B4" t="s">
        <v>75</v>
      </c>
    </row>
    <row r="5" spans="1:2" x14ac:dyDescent="0.25">
      <c r="A5" s="20"/>
    </row>
    <row r="6" spans="1:2" x14ac:dyDescent="0.25">
      <c r="A6" s="20" t="s">
        <v>78</v>
      </c>
      <c r="B6" t="s">
        <v>76</v>
      </c>
    </row>
    <row r="7" spans="1:2" x14ac:dyDescent="0.25">
      <c r="B7" t="s">
        <v>77</v>
      </c>
    </row>
    <row r="8" spans="1:2" x14ac:dyDescent="0.25">
      <c r="B8" t="s">
        <v>83</v>
      </c>
    </row>
    <row r="10" spans="1:2" x14ac:dyDescent="0.25">
      <c r="A10" t="s">
        <v>79</v>
      </c>
    </row>
    <row r="11" spans="1:2" x14ac:dyDescent="0.25">
      <c r="A11" t="s">
        <v>80</v>
      </c>
    </row>
    <row r="12" spans="1:2" x14ac:dyDescent="0.25">
      <c r="A12" t="s">
        <v>81</v>
      </c>
    </row>
    <row r="13" spans="1:2" ht="15.75" x14ac:dyDescent="0.25">
      <c r="A13" s="27" t="s">
        <v>85</v>
      </c>
    </row>
    <row r="14" spans="1:2" x14ac:dyDescent="0.25">
      <c r="A14" t="s">
        <v>86</v>
      </c>
    </row>
    <row r="15" spans="1:2" x14ac:dyDescent="0.25">
      <c r="A15"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Kit Combination Suggestions</vt:lpstr>
      <vt:lpstr>Kit Options</vt:lpstr>
      <vt:lpstr>Materials Needed</vt:lpstr>
      <vt:lpstr>Assembly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Seyler-Schmidt</dc:creator>
  <cp:lastModifiedBy>Dana Taylor</cp:lastModifiedBy>
  <dcterms:created xsi:type="dcterms:W3CDTF">2020-02-26T18:55:48Z</dcterms:created>
  <dcterms:modified xsi:type="dcterms:W3CDTF">2020-07-02T19:52:07Z</dcterms:modified>
</cp:coreProperties>
</file>